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365" windowHeight="9300" tabRatio="651" firstSheet="1" activeTab="1"/>
  </bookViews>
  <sheets>
    <sheet name="国家征求意见版-220825" sheetId="3" state="hidden" r:id="rId1"/>
    <sheet name="28项" sheetId="10" r:id="rId2"/>
    <sheet name="Sheet1" sheetId="5" state="hidden" r:id="rId3"/>
  </sheets>
  <definedNames>
    <definedName name="_xlnm._FilterDatabase" localSheetId="1" hidden="1">'28项'!$A$1:$G$33</definedName>
    <definedName name="_xlnm.Print_Area" localSheetId="1">'28项'!$A$2:$J$33</definedName>
    <definedName name="_xlnm.Print_Titles" localSheetId="1">'28项'!$4:$4</definedName>
  </definedNames>
  <calcPr calcId="124519" fullPrecision="0"/>
</workbook>
</file>

<file path=xl/calcChain.xml><?xml version="1.0" encoding="utf-8"?>
<calcChain xmlns="http://schemas.openxmlformats.org/spreadsheetml/2006/main">
  <c r="J14" i="10"/>
  <c r="I14"/>
  <c r="H14"/>
  <c r="J6"/>
  <c r="J7"/>
  <c r="J8"/>
  <c r="J9"/>
  <c r="J10"/>
  <c r="J11"/>
  <c r="J12"/>
  <c r="J13"/>
  <c r="J15"/>
  <c r="J16"/>
  <c r="J17"/>
  <c r="J18"/>
  <c r="J19"/>
  <c r="J20"/>
  <c r="J21"/>
  <c r="J22"/>
  <c r="J23"/>
  <c r="J24"/>
  <c r="J25"/>
  <c r="J26"/>
  <c r="J27"/>
  <c r="J28"/>
  <c r="J29"/>
  <c r="J5"/>
  <c r="I8"/>
  <c r="I12"/>
  <c r="I15"/>
  <c r="I18"/>
  <c r="I20"/>
  <c r="I22"/>
  <c r="I23"/>
  <c r="I24"/>
  <c r="I27"/>
  <c r="I28"/>
  <c r="I29"/>
  <c r="I30"/>
  <c r="I31"/>
  <c r="I32"/>
  <c r="I5"/>
  <c r="H26"/>
  <c r="I26" s="1"/>
  <c r="H25"/>
  <c r="I25" s="1"/>
  <c r="H21"/>
  <c r="I21" s="1"/>
  <c r="H19"/>
  <c r="I19" s="1"/>
  <c r="H17"/>
  <c r="I17" s="1"/>
  <c r="H16"/>
  <c r="I16" s="1"/>
  <c r="H13"/>
  <c r="I13" s="1"/>
  <c r="H11"/>
  <c r="I11" s="1"/>
  <c r="H10"/>
  <c r="I10" s="1"/>
  <c r="H9"/>
  <c r="I9" s="1"/>
  <c r="H7"/>
  <c r="I7" s="1"/>
  <c r="H6"/>
  <c r="I6" s="1"/>
</calcChain>
</file>

<file path=xl/sharedStrings.xml><?xml version="1.0" encoding="utf-8"?>
<sst xmlns="http://schemas.openxmlformats.org/spreadsheetml/2006/main" count="341" uniqueCount="285">
  <si>
    <t>附件</t>
  </si>
  <si>
    <t>口腔种植类医疗服务价格项目立项指南</t>
  </si>
  <si>
    <r>
      <rPr>
        <sz val="10"/>
        <rFont val="黑体"/>
        <family val="3"/>
        <charset val="134"/>
      </rPr>
      <t>序号</t>
    </r>
  </si>
  <si>
    <r>
      <rPr>
        <sz val="10"/>
        <rFont val="黑体"/>
        <family val="3"/>
        <charset val="134"/>
      </rPr>
      <t>项目名称</t>
    </r>
  </si>
  <si>
    <r>
      <rPr>
        <sz val="10"/>
        <rFont val="黑体"/>
        <family val="3"/>
        <charset val="134"/>
      </rPr>
      <t>服务产出</t>
    </r>
  </si>
  <si>
    <r>
      <rPr>
        <sz val="10"/>
        <rFont val="黑体"/>
        <family val="3"/>
        <charset val="134"/>
      </rPr>
      <t>价格构成</t>
    </r>
  </si>
  <si>
    <r>
      <rPr>
        <sz val="10"/>
        <rFont val="黑体"/>
        <family val="3"/>
        <charset val="134"/>
      </rPr>
      <t>加收项</t>
    </r>
  </si>
  <si>
    <r>
      <rPr>
        <sz val="10"/>
        <rFont val="黑体"/>
        <family val="3"/>
        <charset val="134"/>
      </rPr>
      <t>扩展项</t>
    </r>
  </si>
  <si>
    <r>
      <rPr>
        <sz val="10"/>
        <rFont val="黑体"/>
        <family val="3"/>
        <charset val="134"/>
      </rPr>
      <t>计价单位</t>
    </r>
  </si>
  <si>
    <r>
      <rPr>
        <sz val="10"/>
        <rFont val="黑体"/>
        <family val="3"/>
        <charset val="134"/>
      </rPr>
      <t>计价说明</t>
    </r>
  </si>
  <si>
    <t>种植体植入费（单颗）</t>
  </si>
  <si>
    <r>
      <rPr>
        <sz val="14"/>
        <rFont val="宋体"/>
        <family val="3"/>
        <charset val="134"/>
      </rPr>
      <t>实现口腔单颗种植体植入</t>
    </r>
  </si>
  <si>
    <t>涵盖方案设计、术前准备，备洞，种植体植入，二期手术，术后处理，手术复查等步骤人力资源和基本物资消耗。</t>
  </si>
  <si>
    <r>
      <rPr>
        <sz val="14"/>
        <rFont val="Cambria"/>
        <family val="1"/>
      </rPr>
      <t>01</t>
    </r>
    <r>
      <rPr>
        <sz val="14"/>
        <rFont val="宋体"/>
        <family val="3"/>
        <charset val="134"/>
      </rPr>
      <t>种植体即刻种植</t>
    </r>
    <r>
      <rPr>
        <sz val="14"/>
        <rFont val="Cambria"/>
        <family val="1"/>
      </rPr>
      <t xml:space="preserve">
02</t>
    </r>
    <r>
      <rPr>
        <sz val="14"/>
        <rFont val="宋体"/>
        <family val="3"/>
        <charset val="134"/>
      </rPr>
      <t>颅颌面种植体植入</t>
    </r>
  </si>
  <si>
    <t>牙位</t>
  </si>
  <si>
    <t>种植体植入费（全牙弓）</t>
  </si>
  <si>
    <t>对范围超过一个象限以上的连续牙齿缺失进行种植体的植入以实现桥式修复</t>
  </si>
  <si>
    <r>
      <rPr>
        <sz val="14"/>
        <rFont val="Cambria"/>
        <family val="1"/>
      </rPr>
      <t>01</t>
    </r>
    <r>
      <rPr>
        <sz val="14"/>
        <rFont val="宋体"/>
        <family val="3"/>
        <charset val="134"/>
      </rPr>
      <t>种植体即刻种植</t>
    </r>
    <r>
      <rPr>
        <sz val="14"/>
        <rFont val="Cambria"/>
        <family val="1"/>
      </rPr>
      <t xml:space="preserve">
02</t>
    </r>
    <r>
      <rPr>
        <sz val="14"/>
        <rFont val="宋体"/>
        <family val="3"/>
        <charset val="134"/>
      </rPr>
      <t>颅颌面种植体植入</t>
    </r>
    <r>
      <rPr>
        <sz val="14"/>
        <rFont val="Cambria"/>
        <family val="1"/>
      </rPr>
      <t xml:space="preserve">                                     03</t>
    </r>
    <r>
      <rPr>
        <sz val="14"/>
        <rFont val="宋体"/>
        <family val="3"/>
        <charset val="134"/>
      </rPr>
      <t>种植体倾斜植入</t>
    </r>
  </si>
  <si>
    <t>例</t>
  </si>
  <si>
    <t>上下颌分别进行桥式修复的，分别计价收费</t>
  </si>
  <si>
    <t>种植牙冠修复置入费（单颗）</t>
  </si>
  <si>
    <t>实现种植体上部固定义齿的修复置入</t>
  </si>
  <si>
    <t>涵盖方案设计、印模制取、颌位确定、位置转移、模型制作、戴入、调改、宣教等人力资源和基本物资消耗。</t>
  </si>
  <si>
    <r>
      <rPr>
        <sz val="14"/>
        <rFont val="Cambria"/>
        <family val="1"/>
      </rPr>
      <t>01</t>
    </r>
    <r>
      <rPr>
        <sz val="14"/>
        <rFont val="宋体"/>
        <family val="3"/>
        <charset val="134"/>
      </rPr>
      <t>即刻修复置入</t>
    </r>
    <r>
      <rPr>
        <sz val="14"/>
        <rFont val="Cambria"/>
        <family val="1"/>
      </rPr>
      <t xml:space="preserve">
02</t>
    </r>
    <r>
      <rPr>
        <sz val="14"/>
        <rFont val="宋体"/>
        <family val="3"/>
        <charset val="134"/>
      </rPr>
      <t>临时冠修复置入减收</t>
    </r>
  </si>
  <si>
    <t>种植牙冠修复置入费（连续冠桥修复）</t>
  </si>
  <si>
    <t>实现种植体上部不超过一个象限的连续固定义齿的修复置入</t>
  </si>
  <si>
    <t>种植牙冠修复置入费（固定咬合重建）</t>
  </si>
  <si>
    <t>实现对咬合支持丧失、半口牙齿缺失或全口牙齿缺失的种植体上部固定义齿的置入</t>
  </si>
  <si>
    <t>涵盖方案设计、印模制取、颌位确定、位置转移、模型制作、试排牙、戴入、调改、宣教等人力资源和基本物资消耗。</t>
  </si>
  <si>
    <r>
      <rPr>
        <sz val="14"/>
        <rFont val="Cambria"/>
        <family val="1"/>
      </rPr>
      <t>01</t>
    </r>
    <r>
      <rPr>
        <sz val="14"/>
        <rFont val="宋体"/>
        <family val="3"/>
        <charset val="134"/>
      </rPr>
      <t>即刻修复置入</t>
    </r>
  </si>
  <si>
    <t>件</t>
  </si>
  <si>
    <t>种植可摘修复置入费</t>
  </si>
  <si>
    <t>实现种植体上部可摘修复体的置入</t>
  </si>
  <si>
    <t>涵盖方案设计、印模制取、颌位确定、位置转移、试排牙、模型制作、戴入、调改、宣教等人力资源和基本物资消耗。</t>
  </si>
  <si>
    <r>
      <rPr>
        <sz val="14"/>
        <rFont val="宋体"/>
        <family val="3"/>
        <charset val="134"/>
      </rPr>
      <t>件</t>
    </r>
  </si>
  <si>
    <t>口腔内植骨费（简单）</t>
  </si>
  <si>
    <r>
      <rPr>
        <sz val="14"/>
        <rFont val="宋体"/>
        <family val="3"/>
        <charset val="134"/>
      </rPr>
      <t>通过手术方式，对轻度牙槽嵴萎缩骨量增加，达到可种植条件。</t>
    </r>
  </si>
  <si>
    <r>
      <rPr>
        <sz val="14"/>
        <rFont val="宋体"/>
        <family val="3"/>
        <charset val="134"/>
      </rPr>
      <t>涵盖方案设计、术前准备、手术入路，组织切开，植骨，关闭缝合受植区等手术步骤及术后复查处置等人力资源和基本物资消耗。</t>
    </r>
    <r>
      <rPr>
        <sz val="14"/>
        <rFont val="Cambria"/>
        <family val="1"/>
      </rPr>
      <t xml:space="preserve"> </t>
    </r>
  </si>
  <si>
    <r>
      <rPr>
        <sz val="14"/>
        <rFont val="宋体"/>
        <family val="3"/>
        <charset val="134"/>
      </rPr>
      <t>口腔内植骨费（一般）</t>
    </r>
  </si>
  <si>
    <r>
      <rPr>
        <sz val="14"/>
        <rFont val="宋体"/>
        <family val="3"/>
        <charset val="134"/>
      </rPr>
      <t>通过手术方式，对中度牙槽嵴萎缩骨量增加，达到可种植条件。</t>
    </r>
  </si>
  <si>
    <r>
      <rPr>
        <sz val="14"/>
        <rFont val="宋体"/>
        <family val="3"/>
        <charset val="134"/>
      </rPr>
      <t>涵盖方案设计、术前准备、手术入路，组织切开，骨劈开/骨挤压，植骨，关闭缝合受植区等手术步骤及术后复查处置等人力资源和基本物资消耗。</t>
    </r>
    <r>
      <rPr>
        <sz val="14"/>
        <rFont val="Cambria"/>
        <family val="1"/>
      </rPr>
      <t xml:space="preserve"> </t>
    </r>
  </si>
  <si>
    <t>口腔内植骨费（复杂）</t>
  </si>
  <si>
    <t>通过手术方式，对重度牙槽嵴萎缩或上颌窦底骨量增加，达到可种植条件。</t>
  </si>
  <si>
    <r>
      <rPr>
        <sz val="14"/>
        <rFont val="宋体"/>
        <family val="3"/>
        <charset val="134"/>
      </rPr>
      <t>涵盖方案设计、术前准备、手术入路，组织切开，自体骨移植、植骨，关闭缝合受植区等手术步骤及术后复查处置等人力资源和基本物资消耗。</t>
    </r>
    <r>
      <rPr>
        <sz val="14"/>
        <rFont val="Cambria"/>
        <family val="1"/>
      </rPr>
      <t xml:space="preserve"> </t>
    </r>
  </si>
  <si>
    <r>
      <rPr>
        <sz val="14"/>
        <rFont val="Cambria"/>
        <family val="1"/>
      </rPr>
      <t>01</t>
    </r>
    <r>
      <rPr>
        <sz val="14"/>
        <rFont val="宋体"/>
        <family val="3"/>
        <charset val="134"/>
      </rPr>
      <t>上颌窦囊肿摘除</t>
    </r>
    <r>
      <rPr>
        <sz val="14"/>
        <rFont val="Cambria"/>
        <family val="1"/>
      </rPr>
      <t xml:space="preserve">
02</t>
    </r>
    <r>
      <rPr>
        <sz val="14"/>
        <rFont val="宋体"/>
        <family val="3"/>
        <charset val="134"/>
      </rPr>
      <t>口腔以外其他部位取骨</t>
    </r>
  </si>
  <si>
    <t>种植体周软组织移植费</t>
  </si>
  <si>
    <t>通过局部软组织移植，改善治疗部位及周围软组织状况，达到治疗所需软组织条件。</t>
  </si>
  <si>
    <t>涵盖方案设计、术前准备、切开、翻瓣、供软组织制备、组织固定、缝合及处置等手术步骤人力资源和基本物资消耗</t>
  </si>
  <si>
    <t>种植体取出费</t>
  </si>
  <si>
    <t>拆除患者口腔内已植入且无法继续使用的种植体</t>
  </si>
  <si>
    <t>涵盖种植体拆除操作步骤的人力资源和基本物资消耗。</t>
  </si>
  <si>
    <t>种植牙冠修理费</t>
  </si>
  <si>
    <t>对产品保质保修条件外，种植牙冠脱落、崩瓷、嵌食、断裂等机械性或器质性损坏进行修理，恢复正常使用。</t>
  </si>
  <si>
    <t>涵盖种植修复置入体的检查、拆卸、修补、置入等人力资源和基本物资消耗。</t>
  </si>
  <si>
    <t xml:space="preserve"> </t>
  </si>
  <si>
    <r>
      <rPr>
        <sz val="14"/>
        <color theme="1"/>
        <rFont val="宋体"/>
        <family val="3"/>
        <charset val="134"/>
      </rPr>
      <t>医学</t>
    </r>
    <r>
      <rPr>
        <sz val="14"/>
        <color theme="1"/>
        <rFont val="Cambria"/>
        <family val="1"/>
      </rPr>
      <t>3D</t>
    </r>
    <r>
      <rPr>
        <sz val="14"/>
        <color theme="1"/>
        <rFont val="宋体"/>
        <family val="3"/>
        <charset val="134"/>
      </rPr>
      <t>建模（口腔）</t>
    </r>
  </si>
  <si>
    <r>
      <rPr>
        <sz val="14"/>
        <color theme="1"/>
        <rFont val="宋体"/>
        <family val="3"/>
        <charset val="134"/>
      </rPr>
      <t>利用医学影像检查等手段获得患者特定部位的真实信息。通过数字技术构建的虚拟</t>
    </r>
    <r>
      <rPr>
        <sz val="14"/>
        <color theme="1"/>
        <rFont val="Cambria"/>
        <family val="1"/>
      </rPr>
      <t>3D</t>
    </r>
    <r>
      <rPr>
        <sz val="14"/>
        <color theme="1"/>
        <rFont val="宋体"/>
        <family val="3"/>
        <charset val="134"/>
      </rPr>
      <t>模型、真实再现口腔及颌面特定部位的形态，能够满足疾病诊断、手术规划、治疗及导板设计的需要</t>
    </r>
  </si>
  <si>
    <t>涵盖数字化扫描、建模、存储、传输，装置设计等步骤的人力资源和基本物资消耗。</t>
  </si>
  <si>
    <r>
      <rPr>
        <sz val="14"/>
        <color theme="1"/>
        <rFont val="宋体"/>
        <family val="3"/>
        <charset val="134"/>
      </rPr>
      <t>医学</t>
    </r>
    <r>
      <rPr>
        <sz val="14"/>
        <color theme="1"/>
        <rFont val="Cambria"/>
        <family val="1"/>
      </rPr>
      <t>3D</t>
    </r>
    <r>
      <rPr>
        <sz val="14"/>
        <color theme="1"/>
        <rFont val="宋体"/>
        <family val="3"/>
        <charset val="134"/>
      </rPr>
      <t>模型打印（口腔）</t>
    </r>
  </si>
  <si>
    <r>
      <rPr>
        <sz val="14"/>
        <color theme="1"/>
        <rFont val="宋体"/>
        <family val="3"/>
        <charset val="134"/>
      </rPr>
      <t>将虚拟</t>
    </r>
    <r>
      <rPr>
        <sz val="14"/>
        <color theme="1"/>
        <rFont val="Cambria"/>
        <family val="1"/>
      </rPr>
      <t>3D</t>
    </r>
    <r>
      <rPr>
        <sz val="14"/>
        <color theme="1"/>
        <rFont val="宋体"/>
        <family val="3"/>
        <charset val="134"/>
      </rPr>
      <t>模型打印或切削制作成仅用于口腔疾病诊断、手术规划、治疗及导板设计的实体模型</t>
    </r>
  </si>
  <si>
    <r>
      <rPr>
        <sz val="14"/>
        <color theme="1"/>
        <rFont val="宋体"/>
        <family val="3"/>
        <charset val="134"/>
      </rPr>
      <t>涵盖</t>
    </r>
    <r>
      <rPr>
        <sz val="14"/>
        <color theme="1"/>
        <rFont val="Cambria"/>
        <family val="1"/>
      </rPr>
      <t>3D</t>
    </r>
    <r>
      <rPr>
        <sz val="14"/>
        <color theme="1"/>
        <rFont val="宋体"/>
        <family val="3"/>
        <charset val="134"/>
      </rPr>
      <t>打印或切削制作的人力资源和基本物资消耗</t>
    </r>
  </si>
  <si>
    <r>
      <rPr>
        <sz val="14"/>
        <color theme="1"/>
        <rFont val="宋体"/>
        <family val="3"/>
        <charset val="134"/>
      </rPr>
      <t>件</t>
    </r>
  </si>
  <si>
    <r>
      <rPr>
        <sz val="14"/>
        <color theme="1"/>
        <rFont val="宋体"/>
        <family val="3"/>
        <charset val="134"/>
      </rPr>
      <t>医学</t>
    </r>
    <r>
      <rPr>
        <sz val="14"/>
        <color theme="1"/>
        <rFont val="Cambria"/>
        <family val="1"/>
      </rPr>
      <t>3D</t>
    </r>
    <r>
      <rPr>
        <sz val="14"/>
        <color theme="1"/>
        <rFont val="宋体"/>
        <family val="3"/>
        <charset val="134"/>
      </rPr>
      <t>导板打印（口腔）</t>
    </r>
  </si>
  <si>
    <r>
      <rPr>
        <sz val="14"/>
        <color theme="1"/>
        <rFont val="宋体"/>
        <family val="3"/>
        <charset val="134"/>
      </rPr>
      <t>将虚拟</t>
    </r>
    <r>
      <rPr>
        <sz val="14"/>
        <color theme="1"/>
        <rFont val="Cambria"/>
        <family val="1"/>
      </rPr>
      <t>3D</t>
    </r>
    <r>
      <rPr>
        <sz val="14"/>
        <color theme="1"/>
        <rFont val="宋体"/>
        <family val="3"/>
        <charset val="134"/>
      </rPr>
      <t>模型打印或切削制作成用于治疗部位、确保植（置）入物精准到达和处理预定位置的实物模板或手术操作对治疗部位进行精确处理</t>
    </r>
  </si>
  <si>
    <t>涵盖3D打印或切削制作的人力资源和基本物资消耗</t>
  </si>
  <si>
    <t>使用说明：
1. 本指南以口腔种植为重点、按照主要环节的服务产出设立价格项目。
2. 本指南所指植入体为种植体、基台等植入牙床、包裹在牙龈内的医用耗材，置入体是指种植牙冠、义齿等安置在口腔内、暴露在牙龈之外，不与人体组织直接结合的医用耗材。
3. 本指南所称“价格构成”，指项目价格应涵盖的各类资源消耗，用于确定计价单元的边界，不应作为临床技术标准理解，不是手术实际操作方式、路径、步骤、程序的强制性要求。
4. 本指南所称“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各项的加/减收水平后，求和得出加/减收金额。
5. 本指南所称“扩展项”，指同一项目下以不同方式提供或在不同场景应用时，只扩展价格项目适用范围、不额外加价的一类子项，子项的价格按主项目执行。
6. 本指南所称“基本物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除基本物耗以外的其他耗材，按照实际采购价格零差率销售。
7.即刻种植指拔牙或牙齿缺失当日完成种植体植入的情况；即刻修复指种植体植入后1周以内完成牙冠置入的情形。
8.口腔内简单植骨指通过骨替代材料引导骨再生或填充牙槽嵴骨量；口腔内复杂植骨包括上颌窦外提升植骨、牙槽嵴块状自体骨移植；口腔内一般植骨指简单植骨与复杂植骨以外各类形式的植骨技术。
9.医疗机构应对本院施治的口腔内牙齿缺失植入体、置入体进行保质保修，保修范围内出现损坏，医疗机构应免费进行修理、再制作，不得向患者收取费用。
10.医疗机构制作的牙冠，牙冠制作的翻模精修、扫描设计、打印切削、烧结上釉、上色调改等具体操作作为成本要素计入种植牙牙冠价格，不再将具体操作步骤作为医疗服务价格项目额外向患者收费。</t>
  </si>
  <si>
    <t>序号</t>
  </si>
  <si>
    <t>项目编码</t>
  </si>
  <si>
    <t>项目名称</t>
  </si>
  <si>
    <t>项目内涵</t>
  </si>
  <si>
    <t>除外内容</t>
  </si>
  <si>
    <t>计价单位</t>
  </si>
  <si>
    <t>说明</t>
  </si>
  <si>
    <t>013306090010000</t>
  </si>
  <si>
    <t>种植体植入费(单颗)</t>
  </si>
  <si>
    <t>指口腔单颗种植体植入。含手术方案规划设计、术前准备，备洞，种植体植入，二期手术，术后处理，手术复查等。</t>
  </si>
  <si>
    <t>种植体系统、基台、金属基底、基台保护帽</t>
  </si>
  <si>
    <t>种植体即刻种植加收、颅颌面种植体植入加收，未植入种植体按实际发生的通科项目计价收费</t>
  </si>
  <si>
    <t>013306090010001</t>
  </si>
  <si>
    <t>种植体植入费(单颗)-种植体即刻种植(加收)</t>
  </si>
  <si>
    <t>加收25%</t>
  </si>
  <si>
    <t>013306090010002</t>
  </si>
  <si>
    <t>种植体植入费(单颗)-颅颌面种植体植入(加收)</t>
  </si>
  <si>
    <t>加收65%</t>
  </si>
  <si>
    <t>013306090020000</t>
  </si>
  <si>
    <t>种植体植入费(全牙弓)</t>
  </si>
  <si>
    <t>指对范围超过一个象限以上的连续牙齿缺失（半口牙齿缺失或全口牙齿缺失）进行种植体的植入以实现桥式修复。含手术方案规划设计、术前准备，备洞，种植体植入，二期手术，术后处理，手术复查等。</t>
  </si>
  <si>
    <t>上下颌分别进行桥式修复的，分别计价收费。种植体即刻种植加收、颅颌面种植体植入加收、种植体倾斜植入加收</t>
  </si>
  <si>
    <t>013306090020001</t>
  </si>
  <si>
    <t>种植体植入费(全牙弓)-种植体即刻种植(加收)</t>
  </si>
  <si>
    <t>013306090020002</t>
  </si>
  <si>
    <t>种植体植入费(全牙弓)-颅颌面种植体植入(加收)</t>
  </si>
  <si>
    <t>加收60%</t>
  </si>
  <si>
    <t>013306090020003</t>
  </si>
  <si>
    <t>种植体植入费(全牙弓)-种植体倾斜植入(加收)</t>
  </si>
  <si>
    <t>加收45%</t>
  </si>
  <si>
    <t>013105170010000</t>
  </si>
  <si>
    <t>种植牙冠修复置入费(单颗)</t>
  </si>
  <si>
    <t>指种植体上部固定义齿的修复置入。含方案设计、印模制取、颌位确定、位置转移、模型制作、试排牙、戴入、调改、宣教等。</t>
  </si>
  <si>
    <t>种植体替代体、基台、转移杆、冠（义齿）</t>
  </si>
  <si>
    <t>即刻修复置入加收、临时冠修复置入减收</t>
  </si>
  <si>
    <t>013105170010001</t>
  </si>
  <si>
    <t>种植牙冠修复置入费(单颗)-即刻修复置入(加收)</t>
  </si>
  <si>
    <t>加收30%</t>
  </si>
  <si>
    <t>013105170010002</t>
  </si>
  <si>
    <t>种植牙冠修复置入费(单颗)-临时冠修复置入(减收)</t>
  </si>
  <si>
    <t>减收45%</t>
  </si>
  <si>
    <t>013105170020000</t>
  </si>
  <si>
    <t>种植牙冠修复置入费(连续冠桥修复)</t>
  </si>
  <si>
    <t>指种植体上部不超过一个象限的连续固定义齿的修复置入。含方案设计、印模制取、颌位确定、位置转移、模型制作、试排牙、戴入、调改、宣教等。</t>
  </si>
  <si>
    <t>种植体替代体、基台、转移杆、冠（义齿）、金属基底、基台保护帽</t>
  </si>
  <si>
    <t>013105170020001</t>
  </si>
  <si>
    <t>种植牙冠修复置入费(连续冠桥修复)-即刻修复置入(加收)</t>
  </si>
  <si>
    <t>013105170020002</t>
  </si>
  <si>
    <t>种植牙冠修复置入费(连续冠桥修复)-临时冠修复置入(减收)</t>
  </si>
  <si>
    <t>减收50%</t>
  </si>
  <si>
    <t>013105170030000</t>
  </si>
  <si>
    <t>种植牙冠修复置入费(固定咬合重建)</t>
  </si>
  <si>
    <t>指对咬合支持丧失、半口牙齿缺失或全口牙齿缺失的种植体上部固定义齿的修复置入。含方案设计、印模制取、颌位确定、位置转移、模型制作、试排牙、戴入、调改、宣教等。</t>
  </si>
  <si>
    <t>即刻修复置入加收</t>
  </si>
  <si>
    <t>013105170030001</t>
  </si>
  <si>
    <t>种植牙冠修复置入费(固定咬合重建)-即刻修复置入(加收)</t>
  </si>
  <si>
    <t>013105230010000</t>
  </si>
  <si>
    <t>指种植体上部可摘修复体的置入。含方案设计、印模制取、颌位确定、位置转移、模型制作、试排牙、戴入、调改、宣教等。</t>
  </si>
  <si>
    <t>013105230010001</t>
  </si>
  <si>
    <t>种植可摘修复置入费-即刻修复置入(加收)</t>
  </si>
  <si>
    <t>013306090030000</t>
  </si>
  <si>
    <t>口腔内植骨费(简单)</t>
  </si>
  <si>
    <t>指通过手术方式，对轻度牙槽嵴萎缩骨量增加。含方案设计、术前准备、手术入路，组织切开、植骨、关闭缝合受植区等手术步骤及术后复查处置等。</t>
  </si>
  <si>
    <t>骨粉、生物膜、帐篷钉、固定钉、螺钉、胶原基骨修复材料</t>
  </si>
  <si>
    <t>013306090040000</t>
  </si>
  <si>
    <t>口腔内植骨费(一般)</t>
  </si>
  <si>
    <t>指通过手术方式，对中度牙槽嵴萎缩骨量增加。含方案设计、术前准备、手术入路，组织切开、骨劈开/骨挤压、植骨、位点保存、关闭缝合受植区等手术步骤及术后复查处置等。</t>
  </si>
  <si>
    <t>骨粉、生物膜、帐篷钉、固定钉、钛网、螺钉、胶原基骨修复材料</t>
  </si>
  <si>
    <t>013306090050000</t>
  </si>
  <si>
    <t>口腔内植骨费(复杂)</t>
  </si>
  <si>
    <t>指通过手术方式，对重度牙槽嵴萎缩或上颌窦底骨量增加。含方案设计、术前准备、手术入路，组织切开、自体骨移植、植骨、种植体周围炎的植骨治疗、骨片或牙片植骨、关闭缝合受植区等手术步骤及术后复查处置等。</t>
  </si>
  <si>
    <t>骨粉、生物膜、帐篷钉、固定钉、钛网、异体骨块、螺钉、胶原基骨修复材料</t>
  </si>
  <si>
    <t>上颌窦囊肿摘除加收，口腔以外其他部位取骨加收</t>
  </si>
  <si>
    <t>013306090050001</t>
  </si>
  <si>
    <t>口腔内植骨费(复杂)-上颌窦囊肿摘除(加收)</t>
  </si>
  <si>
    <t>013306090050002</t>
  </si>
  <si>
    <t>口腔内植骨费(复杂)-口腔以外其他部位取骨(加收)</t>
  </si>
  <si>
    <t>加收40%</t>
  </si>
  <si>
    <t>013306090060000</t>
  </si>
  <si>
    <t>指通过局部软组织移植，改善治疗部位及周围软组织状况，达到治疗所需软组织条件。含方案设计、切开、翻瓣、供软组织制备、组织固定、缝合及处置等。</t>
  </si>
  <si>
    <t>生物膜、真皮基质、胶原基骨修复材料</t>
  </si>
  <si>
    <t>013306090070000</t>
  </si>
  <si>
    <t>指拆除患者口腔内已植入且无法继续使用的种植体，含种植体拆除。</t>
  </si>
  <si>
    <t>一次性种植体取出器</t>
  </si>
  <si>
    <t>013105190010000</t>
  </si>
  <si>
    <t>指对产品保质保修条件外，种植牙冠脱落、崩瓷、嵌食、断裂等机械性或器质性损坏进行修理，恢复正常使用。含种植修复置入体的检查、拆卸、修补、置入、种植体周围炎的治疗等。</t>
  </si>
  <si>
    <t>一次性基台螺丝取出器、种植体替代体、基台、转移杆、冠（义齿）、基台保护帽、金属基底</t>
  </si>
  <si>
    <t>013105170040000</t>
  </si>
  <si>
    <t>医学3D建模(口腔)</t>
  </si>
  <si>
    <t>指利用医学影像检查等手段获得患者特定部位的真实信息。通过数字技术构建的虚拟3D模型、真实再现口腔及颌面特定部位的形态，能够满足疾病诊断、手术规划、治疗及导板设计的需要。含数字化扫描、建模、存储、传输，装置设计等。</t>
  </si>
  <si>
    <t>013105230020000</t>
  </si>
  <si>
    <t>医学3D模型打印(口腔)</t>
  </si>
  <si>
    <t>将虚拟3D模型打印或切削制作成仅用于口腔疾病诊断、手术规划、治疗及导板设计的实体模型。含3D打印或切削制作。</t>
  </si>
  <si>
    <t>013105230030000</t>
  </si>
  <si>
    <t>医学3D导板打印(口腔)</t>
  </si>
  <si>
    <t>将虚拟3D模型打印或切削制作成用于治疗部位、确保植（置）入物精准到达和处理预定位置的实物模板或手术操作对治疗部位进行精确处理。含3D打印或切削制作。</t>
  </si>
  <si>
    <t>本类说明：
1.本表格中种植体、基台等植入牙床、包裹在牙龈内的医用耗材为植入体；种植牙冠、义齿等安置在口腔内、暴露在牙龈之外，不与人体组织直接结合的医用耗材为置入体。
2.本表格中“项目内涵”，含制定项目价格应涵盖的各类资源消耗，用于确定计价单元的边界，不应作为临床技术标准理解，不是医疗服务实际操作方式、路径、步骤、程序的强制性要求。
3.本表格中原则上限于不应或不必要与医疗服务项目分割的易耗品为“基本物耗”，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除基本物耗以外的其他耗材，按照实际采购价格零差率销售。
4.即刻种植指拔牙或牙齿缺失当日完成种植体植入的情况；即刻修复指种植体植入后1周以内完成牙冠置入的情形。
5.医疗机构应对本院施治的口腔内牙齿缺失植入体、置入体进行保质保修，保修范围内出现损坏，医疗机构应免费进行修理、再制作，不得向患者收费。
6.本表格所列的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
7.现行项目规范中31临床各系统诊疗说明、33手术治疗及33手术总说明明确为可除外收费的，适用于本类项目。</t>
  </si>
  <si>
    <t>光仪检查</t>
  </si>
  <si>
    <t>光合仪检查（光合仪合力测量）</t>
  </si>
  <si>
    <t>光合仪检查（牙列合接触状态检查）</t>
  </si>
  <si>
    <t>光合仪检查（咬合仪检查）</t>
  </si>
  <si>
    <t>测色仪检查</t>
  </si>
  <si>
    <t>义齿压痛定位仪检查</t>
  </si>
  <si>
    <t>触痛仪检查</t>
  </si>
  <si>
    <t>种植治疗设计</t>
  </si>
  <si>
    <t>种植治疗设计（CT颌骨重建模拟种植设计加收）</t>
  </si>
  <si>
    <t>冠修复</t>
  </si>
  <si>
    <t>冠修复（全冠）</t>
  </si>
  <si>
    <t>冠修复（半冠）</t>
  </si>
  <si>
    <t>冠修复（3/4冠）</t>
  </si>
  <si>
    <t>嵌体修复</t>
  </si>
  <si>
    <t>嵌体修复（高嵌体）</t>
  </si>
  <si>
    <t>嵌体修复（嵌体冠）</t>
  </si>
  <si>
    <t>桩核根帽修复</t>
  </si>
  <si>
    <t>贴面修复</t>
  </si>
  <si>
    <t>桩冠修复</t>
  </si>
  <si>
    <t>桩冠修复（简单桩冠）</t>
  </si>
  <si>
    <t>桩冠修复（铸造桩冠）</t>
  </si>
  <si>
    <t>固定桥</t>
  </si>
  <si>
    <t>固定桥（双端固定桥）</t>
  </si>
  <si>
    <t>固定桥（单端固定桥）</t>
  </si>
  <si>
    <t>固定桥（粘结桥（马里兰桥））</t>
  </si>
  <si>
    <t>固定修复计算机辅助设计</t>
  </si>
  <si>
    <t>固定修复计算机辅助设计（全冠）</t>
  </si>
  <si>
    <t>固定修复计算机辅助设计（嵌体）</t>
  </si>
  <si>
    <t>固定修复计算机辅助设计（固定桥）</t>
  </si>
  <si>
    <t>咬合重建</t>
  </si>
  <si>
    <t>咬合重建（复杂冠桥修复）</t>
  </si>
  <si>
    <t>粘结</t>
  </si>
  <si>
    <t>粘结（嵌体）</t>
  </si>
  <si>
    <t>粘结（冠）</t>
  </si>
  <si>
    <t>粘结（桩核粘结（酸蚀、消毒、粘固））</t>
  </si>
  <si>
    <t>拆冠桥</t>
  </si>
  <si>
    <t>拆冠桥（铸造冠拆除加收）</t>
  </si>
  <si>
    <t>拆桩</t>
  </si>
  <si>
    <t>拆桩（预成桩）</t>
  </si>
  <si>
    <t>拆桩（各种材料的桩核）</t>
  </si>
  <si>
    <t>加焊</t>
  </si>
  <si>
    <t>加焊（激光焊接加收）</t>
  </si>
  <si>
    <t>加焊（＞2mm加收）</t>
  </si>
  <si>
    <t>加焊（锡焊）</t>
  </si>
  <si>
    <t>加焊（金焊）</t>
  </si>
  <si>
    <t>加焊（银焊）</t>
  </si>
  <si>
    <t>加装饰面</t>
  </si>
  <si>
    <t>加装饰面（桩冠）</t>
  </si>
  <si>
    <t>加装饰面（桥体）</t>
  </si>
  <si>
    <t>烤瓷冠崩瓷修理</t>
  </si>
  <si>
    <t>烤瓷冠崩瓷修理（粘结）</t>
  </si>
  <si>
    <t>烤瓷冠崩瓷修理（树脂修补）</t>
  </si>
  <si>
    <t>调改义齿</t>
  </si>
  <si>
    <t>取局部关系记录</t>
  </si>
  <si>
    <t>取正中关系记录</t>
  </si>
  <si>
    <t>加人工牙</t>
  </si>
  <si>
    <t>义齿接长基托</t>
  </si>
  <si>
    <t>义齿接长基托（边缘）</t>
  </si>
  <si>
    <t>义齿接长基托（游离端）</t>
  </si>
  <si>
    <t>义齿接长基托（义齿鞍基）</t>
  </si>
  <si>
    <t>义齿裂纹及折裂修理</t>
  </si>
  <si>
    <t>义齿组织面重衬</t>
  </si>
  <si>
    <t>义齿组织面重衬（硬衬）</t>
  </si>
  <si>
    <t>义齿组织面重衬（软衬）</t>
  </si>
  <si>
    <t>加卡环</t>
  </si>
  <si>
    <t>加卡环（加钢丝）</t>
  </si>
  <si>
    <t>加卡环（铸造卡环）</t>
  </si>
  <si>
    <t>增加铸造基托</t>
  </si>
  <si>
    <t>加支托</t>
  </si>
  <si>
    <t>加铸面</t>
  </si>
  <si>
    <t>增加加固装置</t>
  </si>
  <si>
    <t>增加加固装置（加固钢丝）</t>
  </si>
  <si>
    <t>增加加固装置（网）</t>
  </si>
  <si>
    <t>加连接杆</t>
  </si>
  <si>
    <t>塑料面加高咬合</t>
  </si>
  <si>
    <t>弹性假牙龈</t>
  </si>
  <si>
    <t>镀金加工</t>
  </si>
  <si>
    <t>铸造加工</t>
  </si>
  <si>
    <t>配金加工</t>
  </si>
  <si>
    <t>黄金材料加工</t>
  </si>
  <si>
    <t>加磁性固位体</t>
  </si>
  <si>
    <t>附着体增换</t>
  </si>
  <si>
    <t>附着体增换（附着体更换）</t>
  </si>
  <si>
    <t>种植模型制备</t>
  </si>
  <si>
    <t>外科引导板</t>
  </si>
  <si>
    <t>种植过渡义齿</t>
  </si>
  <si>
    <t>种植体-真牙栓道式附着体</t>
  </si>
  <si>
    <t>种植覆盖义齿</t>
  </si>
  <si>
    <t>种植覆盖义齿（全口杆卡式）</t>
  </si>
  <si>
    <t>颜面赝复体种植修复（眼缺损修复）</t>
  </si>
  <si>
    <t>种植覆盖义齿（磁附着式）</t>
  </si>
  <si>
    <t>颜面赝复体种植修复（耳缺损修复）</t>
  </si>
  <si>
    <t>种植覆盖义齿（套筒冠）</t>
  </si>
  <si>
    <t>颜面赝复体种植修复（鼻缺损修复）</t>
  </si>
  <si>
    <t>颜面赝复体种植修复（颌面缺损修复）</t>
  </si>
  <si>
    <t>全口固定种植义齿</t>
  </si>
  <si>
    <t>颜面赝复体种植修复</t>
  </si>
  <si>
    <t>牙种植体植入术</t>
  </si>
  <si>
    <t>上颌窦底提升术</t>
  </si>
  <si>
    <t>下齿槽神经移位术</t>
  </si>
  <si>
    <t>骨劈开术</t>
  </si>
  <si>
    <t>游离骨移植颌骨重建术</t>
  </si>
  <si>
    <t>带血管游离骨移植颌骨重建术</t>
  </si>
  <si>
    <t>缺牙区游离骨移植术</t>
  </si>
  <si>
    <t>缺牙区游离骨移植术（外置法）</t>
  </si>
  <si>
    <t>缺牙区游离骨移植术（内置法）</t>
  </si>
  <si>
    <t>缺牙区游离骨移植术（夹层法）</t>
  </si>
  <si>
    <t>引导骨组织再生术</t>
  </si>
  <si>
    <t>种植体二期手术</t>
  </si>
  <si>
    <t>种植体取出术</t>
  </si>
  <si>
    <t>骨挤压术</t>
  </si>
  <si>
    <t>种植体周软组织成形术</t>
  </si>
  <si>
    <t>套筒冠设计安装</t>
  </si>
  <si>
    <t>种植基台及修复体固定螺丝折断取出</t>
  </si>
  <si>
    <t>螺丝固位种植义齿拆卸清洗</t>
  </si>
  <si>
    <t>邻面去釉</t>
  </si>
  <si>
    <t>牵张器加力调整</t>
  </si>
  <si>
    <t>三级价格（元）</t>
    <phoneticPr fontId="18" type="noConversion"/>
  </si>
  <si>
    <t>一级价格（元）</t>
    <phoneticPr fontId="18" type="noConversion"/>
  </si>
  <si>
    <t>附件1</t>
    <phoneticPr fontId="18" type="noConversion"/>
  </si>
  <si>
    <t>荆门市口腔种植类医疗服务项目价格表</t>
    <phoneticPr fontId="18" type="noConversion"/>
  </si>
  <si>
    <t>二级价格（元）</t>
    <phoneticPr fontId="18" type="noConversion"/>
  </si>
</sst>
</file>

<file path=xl/styles.xml><?xml version="1.0" encoding="utf-8"?>
<styleSheet xmlns="http://schemas.openxmlformats.org/spreadsheetml/2006/main">
  <numFmts count="2">
    <numFmt numFmtId="176" formatCode="0_);[Red]\(0\)"/>
    <numFmt numFmtId="177" formatCode="0_ "/>
  </numFmts>
  <fonts count="26">
    <font>
      <sz val="12"/>
      <color theme="1"/>
      <name val="宋体"/>
      <charset val="134"/>
      <scheme val="minor"/>
    </font>
    <font>
      <sz val="14"/>
      <name val="宋体"/>
      <charset val="134"/>
    </font>
    <font>
      <sz val="12"/>
      <name val="宋体"/>
      <charset val="134"/>
      <scheme val="minor"/>
    </font>
    <font>
      <sz val="14"/>
      <name val="黑体"/>
      <charset val="134"/>
    </font>
    <font>
      <sz val="22"/>
      <name val="方正小标宋简体"/>
      <charset val="134"/>
    </font>
    <font>
      <sz val="14"/>
      <name val="Cambria"/>
      <family val="1"/>
    </font>
    <font>
      <sz val="14"/>
      <color theme="1"/>
      <name val="Cambria"/>
      <family val="1"/>
    </font>
    <font>
      <sz val="10"/>
      <name val="宋体"/>
      <family val="3"/>
      <charset val="134"/>
      <scheme val="minor"/>
    </font>
    <font>
      <sz val="10"/>
      <name val="Cambria"/>
      <family val="1"/>
    </font>
    <font>
      <sz val="22"/>
      <name val="华文中宋"/>
      <family val="3"/>
      <charset val="134"/>
    </font>
    <font>
      <b/>
      <sz val="14"/>
      <name val="Cambria"/>
      <family val="1"/>
    </font>
    <font>
      <sz val="14"/>
      <color rgb="FFFF0000"/>
      <name val="Cambria"/>
      <family val="1"/>
    </font>
    <font>
      <sz val="14"/>
      <color theme="1"/>
      <name val="宋体"/>
      <family val="3"/>
      <charset val="134"/>
    </font>
    <font>
      <sz val="14"/>
      <color rgb="FFFF0000"/>
      <name val="宋体"/>
      <family val="3"/>
      <charset val="134"/>
    </font>
    <font>
      <sz val="11"/>
      <color theme="1"/>
      <name val="宋体"/>
      <family val="3"/>
      <charset val="134"/>
      <scheme val="minor"/>
    </font>
    <font>
      <sz val="10"/>
      <name val="黑体"/>
      <family val="3"/>
      <charset val="134"/>
    </font>
    <font>
      <sz val="12"/>
      <color theme="1"/>
      <name val="宋体"/>
      <family val="3"/>
      <charset val="134"/>
      <scheme val="minor"/>
    </font>
    <font>
      <sz val="14"/>
      <name val="宋体"/>
      <family val="3"/>
      <charset val="134"/>
    </font>
    <font>
      <sz val="9"/>
      <name val="宋体"/>
      <family val="3"/>
      <charset val="134"/>
      <scheme val="minor"/>
    </font>
    <font>
      <sz val="16"/>
      <name val="黑体"/>
      <family val="3"/>
      <charset val="134"/>
    </font>
    <font>
      <sz val="16"/>
      <name val="宋体"/>
      <family val="3"/>
      <charset val="134"/>
      <scheme val="minor"/>
    </font>
    <font>
      <sz val="12"/>
      <name val="黑体"/>
      <family val="3"/>
      <charset val="134"/>
    </font>
    <font>
      <sz val="12"/>
      <name val="宋体"/>
      <family val="3"/>
      <charset val="134"/>
    </font>
    <font>
      <sz val="12"/>
      <color theme="1"/>
      <name val="宋体"/>
      <family val="3"/>
      <charset val="134"/>
    </font>
    <font>
      <sz val="12"/>
      <name val="宋体"/>
      <family val="3"/>
      <charset val="134"/>
      <scheme val="minor"/>
    </font>
    <font>
      <sz val="12"/>
      <color rgb="FF000000"/>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bottom/>
      <diagonal/>
    </border>
  </borders>
  <cellStyleXfs count="6">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4" fillId="0" borderId="0">
      <alignment vertical="center"/>
    </xf>
  </cellStyleXfs>
  <cellXfs count="55">
    <xf numFmtId="0" fontId="0" fillId="0" borderId="0" xfId="0">
      <alignment vertical="center"/>
    </xf>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0" fontId="2" fillId="0" borderId="0" xfId="0" applyFont="1" applyFill="1" applyAlignment="1">
      <alignment vertical="center"/>
    </xf>
    <xf numFmtId="0" fontId="5" fillId="0" borderId="0" xfId="0" applyFont="1" applyAlignment="1">
      <alignment vertical="center" wrapText="1"/>
    </xf>
    <xf numFmtId="0" fontId="6" fillId="0" borderId="0" xfId="0" applyFont="1" applyAlignment="1">
      <alignment vertical="center" wrapText="1"/>
    </xf>
    <xf numFmtId="0" fontId="7" fillId="0" borderId="0" xfId="0" applyFont="1">
      <alignment vertical="center"/>
    </xf>
    <xf numFmtId="0" fontId="8" fillId="0" borderId="0" xfId="0" applyFont="1" applyAlignment="1">
      <alignment vertical="center" wrapText="1"/>
    </xf>
    <xf numFmtId="0" fontId="8" fillId="0" borderId="0" xfId="0" applyFont="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vertical="center" wrapText="1"/>
    </xf>
    <xf numFmtId="0" fontId="5" fillId="0" borderId="1" xfId="0" applyFont="1" applyBorder="1" applyAlignment="1">
      <alignment horizontal="left" vertical="center" wrapText="1"/>
    </xf>
    <xf numFmtId="0" fontId="1" fillId="0" borderId="1" xfId="0" applyFont="1" applyBorder="1" applyAlignment="1">
      <alignment horizontal="left" vertical="center" wrapText="1"/>
    </xf>
    <xf numFmtId="0" fontId="5" fillId="0" borderId="1" xfId="0" applyFont="1" applyBorder="1" applyAlignment="1">
      <alignment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6" fillId="0" borderId="1" xfId="0" applyFont="1" applyBorder="1" applyAlignment="1">
      <alignment horizontal="left" vertical="center" wrapText="1"/>
    </xf>
    <xf numFmtId="0" fontId="12" fillId="0" borderId="1" xfId="0" applyFont="1" applyBorder="1" applyAlignment="1">
      <alignment horizontal="left" vertical="center" wrapText="1"/>
    </xf>
    <xf numFmtId="0" fontId="6" fillId="0" borderId="1" xfId="0" applyFont="1" applyBorder="1" applyAlignment="1">
      <alignment vertical="center" wrapText="1"/>
    </xf>
    <xf numFmtId="0" fontId="13" fillId="0" borderId="1" xfId="0" applyFont="1" applyBorder="1" applyAlignment="1">
      <alignment horizontal="left" vertical="center" wrapText="1"/>
    </xf>
    <xf numFmtId="0" fontId="19" fillId="0" borderId="0" xfId="0" applyFont="1" applyFill="1" applyAlignment="1">
      <alignment horizontal="center" vertical="center"/>
    </xf>
    <xf numFmtId="0" fontId="20" fillId="0" borderId="0" xfId="0" applyFont="1" applyFill="1" applyAlignment="1">
      <alignment vertical="center"/>
    </xf>
    <xf numFmtId="0" fontId="20" fillId="0" borderId="0" xfId="0" applyFont="1" applyFill="1" applyAlignment="1">
      <alignment horizontal="center" vertical="center"/>
    </xf>
    <xf numFmtId="0" fontId="20" fillId="0" borderId="0" xfId="0" applyFont="1" applyFill="1">
      <alignment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horizontal="left" vertical="center" wrapText="1"/>
    </xf>
    <xf numFmtId="0" fontId="4" fillId="0" borderId="3" xfId="0" applyFont="1" applyFill="1" applyBorder="1" applyAlignment="1">
      <alignment horizontal="center" vertical="center"/>
    </xf>
    <xf numFmtId="49" fontId="21" fillId="0" borderId="1" xfId="2"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49" fontId="21" fillId="0" borderId="1"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0" fontId="24" fillId="0" borderId="0" xfId="0" applyFont="1" applyFill="1">
      <alignment vertical="center"/>
    </xf>
    <xf numFmtId="0" fontId="22" fillId="0" borderId="1" xfId="0" applyFont="1" applyFill="1" applyBorder="1" applyAlignment="1">
      <alignment horizontal="center" vertical="center" wrapText="1"/>
    </xf>
    <xf numFmtId="176" fontId="25" fillId="2" borderId="2" xfId="0" applyNumberFormat="1" applyFont="1" applyFill="1" applyBorder="1" applyAlignment="1">
      <alignment horizontal="center" vertical="center" wrapText="1"/>
    </xf>
    <xf numFmtId="177" fontId="22" fillId="0" borderId="1" xfId="0" applyNumberFormat="1" applyFont="1" applyFill="1" applyBorder="1" applyAlignment="1">
      <alignment horizontal="center" vertical="center"/>
    </xf>
    <xf numFmtId="0" fontId="22" fillId="0" borderId="0" xfId="0" applyFont="1" applyFill="1" applyAlignment="1">
      <alignment horizontal="left" vertical="center"/>
    </xf>
    <xf numFmtId="176" fontId="22" fillId="2" borderId="1" xfId="0" applyNumberFormat="1"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0" xfId="0" applyFont="1" applyFill="1" applyAlignment="1">
      <alignment horizontal="left" vertical="center"/>
    </xf>
    <xf numFmtId="9" fontId="22" fillId="0" borderId="1" xfId="0" applyNumberFormat="1" applyFont="1" applyFill="1" applyBorder="1" applyAlignment="1">
      <alignment horizontal="left" vertical="center"/>
    </xf>
    <xf numFmtId="0" fontId="22" fillId="0" borderId="4"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0" xfId="0" applyFont="1" applyFill="1">
      <alignment vertical="center"/>
    </xf>
    <xf numFmtId="176" fontId="23" fillId="2" borderId="1" xfId="0" applyNumberFormat="1" applyFont="1" applyFill="1" applyBorder="1" applyAlignment="1">
      <alignment horizontal="center" vertical="center"/>
    </xf>
    <xf numFmtId="177" fontId="23" fillId="0" borderId="1" xfId="0" applyNumberFormat="1" applyFont="1" applyFill="1" applyBorder="1" applyAlignment="1">
      <alignment horizontal="center" vertical="center"/>
    </xf>
  </cellXfs>
  <cellStyles count="6">
    <cellStyle name="常规" xfId="0" builtinId="0"/>
    <cellStyle name="常规 2" xfId="1"/>
    <cellStyle name="常规 3" xfId="2"/>
    <cellStyle name="常规 4" xfId="3"/>
    <cellStyle name="常规 5" xfId="4"/>
    <cellStyle name="常规 6" xfId="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19"/>
  <sheetViews>
    <sheetView zoomScale="96" zoomScaleNormal="96" workbookViewId="0">
      <pane ySplit="3" topLeftCell="A13" activePane="bottomLeft" state="frozen"/>
      <selection pane="bottomLeft" activeCell="M6" sqref="M6"/>
    </sheetView>
  </sheetViews>
  <sheetFormatPr defaultColWidth="9.25" defaultRowHeight="12.75"/>
  <cols>
    <col min="1" max="1" width="5.5" style="8" customWidth="1"/>
    <col min="2" max="2" width="29" style="8" customWidth="1"/>
    <col min="3" max="3" width="49.625" style="8" customWidth="1"/>
    <col min="4" max="4" width="47.75" style="8" customWidth="1"/>
    <col min="5" max="5" width="28.125" style="9" customWidth="1"/>
    <col min="6" max="6" width="10.125" style="8" customWidth="1"/>
    <col min="7" max="7" width="10.75" style="8" customWidth="1"/>
    <col min="8" max="8" width="12.625" style="8" customWidth="1"/>
    <col min="9" max="16384" width="9.25" style="8"/>
  </cols>
  <sheetData>
    <row r="1" spans="1:8" ht="19.149999999999999" customHeight="1">
      <c r="A1" s="30" t="s">
        <v>0</v>
      </c>
      <c r="B1" s="31"/>
    </row>
    <row r="2" spans="1:8" ht="30" customHeight="1">
      <c r="A2" s="32" t="s">
        <v>1</v>
      </c>
      <c r="B2" s="32"/>
      <c r="C2" s="32"/>
      <c r="D2" s="32"/>
      <c r="E2" s="32"/>
      <c r="F2" s="32"/>
      <c r="G2" s="32"/>
      <c r="H2" s="32"/>
    </row>
    <row r="3" spans="1:8" ht="24" customHeight="1">
      <c r="A3" s="10" t="s">
        <v>2</v>
      </c>
      <c r="B3" s="10" t="s">
        <v>3</v>
      </c>
      <c r="C3" s="10" t="s">
        <v>4</v>
      </c>
      <c r="D3" s="10" t="s">
        <v>5</v>
      </c>
      <c r="E3" s="10" t="s">
        <v>6</v>
      </c>
      <c r="F3" s="10" t="s">
        <v>7</v>
      </c>
      <c r="G3" s="10" t="s">
        <v>8</v>
      </c>
      <c r="H3" s="10" t="s">
        <v>9</v>
      </c>
    </row>
    <row r="4" spans="1:8" s="5" customFormat="1" ht="56.1" customHeight="1">
      <c r="A4" s="11">
        <v>1</v>
      </c>
      <c r="B4" s="12" t="s">
        <v>10</v>
      </c>
      <c r="C4" s="13" t="s">
        <v>11</v>
      </c>
      <c r="D4" s="14" t="s">
        <v>12</v>
      </c>
      <c r="E4" s="13" t="s">
        <v>13</v>
      </c>
      <c r="F4" s="15"/>
      <c r="G4" s="16" t="s">
        <v>14</v>
      </c>
      <c r="H4" s="15"/>
    </row>
    <row r="5" spans="1:8" s="5" customFormat="1" ht="92.1" customHeight="1">
      <c r="A5" s="11">
        <v>2</v>
      </c>
      <c r="B5" s="12" t="s">
        <v>15</v>
      </c>
      <c r="C5" s="14" t="s">
        <v>16</v>
      </c>
      <c r="D5" s="14" t="s">
        <v>12</v>
      </c>
      <c r="E5" s="13" t="s">
        <v>17</v>
      </c>
      <c r="F5" s="15"/>
      <c r="G5" s="16" t="s">
        <v>18</v>
      </c>
      <c r="H5" s="12" t="s">
        <v>19</v>
      </c>
    </row>
    <row r="6" spans="1:8" s="5" customFormat="1" ht="75" customHeight="1">
      <c r="A6" s="11">
        <v>3</v>
      </c>
      <c r="B6" s="14" t="s">
        <v>20</v>
      </c>
      <c r="C6" s="14" t="s">
        <v>21</v>
      </c>
      <c r="D6" s="14" t="s">
        <v>22</v>
      </c>
      <c r="E6" s="13" t="s">
        <v>23</v>
      </c>
      <c r="F6" s="17"/>
      <c r="G6" s="16" t="s">
        <v>14</v>
      </c>
      <c r="H6" s="13"/>
    </row>
    <row r="7" spans="1:8" s="5" customFormat="1" ht="75" customHeight="1">
      <c r="A7" s="11">
        <v>4</v>
      </c>
      <c r="B7" s="14" t="s">
        <v>24</v>
      </c>
      <c r="C7" s="14" t="s">
        <v>25</v>
      </c>
      <c r="D7" s="14" t="s">
        <v>22</v>
      </c>
      <c r="E7" s="13" t="s">
        <v>23</v>
      </c>
      <c r="F7" s="17"/>
      <c r="G7" s="16" t="s">
        <v>14</v>
      </c>
      <c r="H7" s="13"/>
    </row>
    <row r="8" spans="1:8" s="5" customFormat="1" ht="92.1" customHeight="1">
      <c r="A8" s="11">
        <v>5</v>
      </c>
      <c r="B8" s="14" t="s">
        <v>26</v>
      </c>
      <c r="C8" s="14" t="s">
        <v>27</v>
      </c>
      <c r="D8" s="14" t="s">
        <v>28</v>
      </c>
      <c r="E8" s="13" t="s">
        <v>29</v>
      </c>
      <c r="F8" s="18"/>
      <c r="G8" s="16" t="s">
        <v>30</v>
      </c>
      <c r="H8" s="13"/>
    </row>
    <row r="9" spans="1:8" s="5" customFormat="1" ht="74.099999999999994" customHeight="1">
      <c r="A9" s="11">
        <v>6</v>
      </c>
      <c r="B9" s="19" t="s">
        <v>31</v>
      </c>
      <c r="C9" s="14" t="s">
        <v>32</v>
      </c>
      <c r="D9" s="14" t="s">
        <v>33</v>
      </c>
      <c r="E9" s="13" t="s">
        <v>29</v>
      </c>
      <c r="F9" s="17"/>
      <c r="G9" s="17" t="s">
        <v>34</v>
      </c>
      <c r="H9" s="13"/>
    </row>
    <row r="10" spans="1:8" s="5" customFormat="1" ht="45" customHeight="1">
      <c r="A10" s="11">
        <v>7</v>
      </c>
      <c r="B10" s="14" t="s">
        <v>35</v>
      </c>
      <c r="C10" s="13" t="s">
        <v>36</v>
      </c>
      <c r="D10" s="14" t="s">
        <v>37</v>
      </c>
      <c r="E10" s="20"/>
      <c r="F10" s="13"/>
      <c r="G10" s="16" t="s">
        <v>14</v>
      </c>
      <c r="H10" s="13"/>
    </row>
    <row r="11" spans="1:8" s="5" customFormat="1" ht="53.1" customHeight="1">
      <c r="A11" s="11">
        <v>8</v>
      </c>
      <c r="B11" s="15" t="s">
        <v>38</v>
      </c>
      <c r="C11" s="13" t="s">
        <v>39</v>
      </c>
      <c r="D11" s="14" t="s">
        <v>40</v>
      </c>
      <c r="E11" s="13"/>
      <c r="F11" s="15"/>
      <c r="G11" s="16" t="s">
        <v>14</v>
      </c>
      <c r="H11" s="15"/>
    </row>
    <row r="12" spans="1:8" s="5" customFormat="1" ht="62.1" customHeight="1">
      <c r="A12" s="11">
        <v>9</v>
      </c>
      <c r="B12" s="12" t="s">
        <v>41</v>
      </c>
      <c r="C12" s="14" t="s">
        <v>42</v>
      </c>
      <c r="D12" s="14" t="s">
        <v>43</v>
      </c>
      <c r="E12" s="13" t="s">
        <v>44</v>
      </c>
      <c r="F12" s="21"/>
      <c r="G12" s="16" t="s">
        <v>14</v>
      </c>
      <c r="H12" s="15"/>
    </row>
    <row r="13" spans="1:8" s="5" customFormat="1" ht="53.1" customHeight="1">
      <c r="A13" s="11">
        <v>10</v>
      </c>
      <c r="B13" s="12" t="s">
        <v>45</v>
      </c>
      <c r="C13" s="14" t="s">
        <v>46</v>
      </c>
      <c r="D13" s="12" t="s">
        <v>47</v>
      </c>
      <c r="E13" s="13"/>
      <c r="F13" s="15"/>
      <c r="G13" s="16" t="s">
        <v>14</v>
      </c>
      <c r="H13" s="15"/>
    </row>
    <row r="14" spans="1:8" s="5" customFormat="1" ht="57.75" customHeight="1">
      <c r="A14" s="11">
        <v>11</v>
      </c>
      <c r="B14" s="14" t="s">
        <v>48</v>
      </c>
      <c r="C14" s="14" t="s">
        <v>49</v>
      </c>
      <c r="D14" s="12" t="s">
        <v>50</v>
      </c>
      <c r="E14" s="20"/>
      <c r="F14" s="15"/>
      <c r="G14" s="16" t="s">
        <v>14</v>
      </c>
      <c r="H14" s="13"/>
    </row>
    <row r="15" spans="1:8" s="5" customFormat="1" ht="97.9" customHeight="1">
      <c r="A15" s="11">
        <v>12</v>
      </c>
      <c r="B15" s="14" t="s">
        <v>51</v>
      </c>
      <c r="C15" s="14" t="s">
        <v>52</v>
      </c>
      <c r="D15" s="12" t="s">
        <v>53</v>
      </c>
      <c r="E15" s="13" t="s">
        <v>54</v>
      </c>
      <c r="F15" s="15"/>
      <c r="G15" s="16" t="s">
        <v>14</v>
      </c>
      <c r="H15" s="13"/>
    </row>
    <row r="16" spans="1:8" s="6" customFormat="1" ht="131.1" customHeight="1">
      <c r="A16" s="11">
        <v>13</v>
      </c>
      <c r="B16" s="22" t="s">
        <v>55</v>
      </c>
      <c r="C16" s="23" t="s">
        <v>56</v>
      </c>
      <c r="D16" s="23" t="s">
        <v>57</v>
      </c>
      <c r="E16" s="20"/>
      <c r="F16" s="22"/>
      <c r="G16" s="16" t="s">
        <v>18</v>
      </c>
      <c r="H16" s="24"/>
    </row>
    <row r="17" spans="1:8" s="6" customFormat="1" ht="78" customHeight="1">
      <c r="A17" s="11">
        <v>14</v>
      </c>
      <c r="B17" s="22" t="s">
        <v>58</v>
      </c>
      <c r="C17" s="23" t="s">
        <v>59</v>
      </c>
      <c r="D17" s="23" t="s">
        <v>60</v>
      </c>
      <c r="E17" s="22"/>
      <c r="F17" s="25"/>
      <c r="G17" s="11" t="s">
        <v>61</v>
      </c>
      <c r="H17" s="24"/>
    </row>
    <row r="18" spans="1:8" s="6" customFormat="1" ht="94.15" customHeight="1">
      <c r="A18" s="11">
        <v>15</v>
      </c>
      <c r="B18" s="22" t="s">
        <v>62</v>
      </c>
      <c r="C18" s="23" t="s">
        <v>63</v>
      </c>
      <c r="D18" s="23" t="s">
        <v>64</v>
      </c>
      <c r="E18" s="22"/>
      <c r="F18" s="14"/>
      <c r="G18" s="11" t="s">
        <v>61</v>
      </c>
      <c r="H18" s="24"/>
    </row>
    <row r="19" spans="1:8" s="7" customFormat="1" ht="248.45" customHeight="1">
      <c r="A19" s="33" t="s">
        <v>65</v>
      </c>
      <c r="B19" s="33"/>
      <c r="C19" s="33"/>
      <c r="D19" s="33"/>
      <c r="E19" s="34"/>
      <c r="F19" s="33"/>
      <c r="G19" s="33"/>
      <c r="H19" s="33"/>
    </row>
  </sheetData>
  <mergeCells count="3">
    <mergeCell ref="A1:B1"/>
    <mergeCell ref="A2:H2"/>
    <mergeCell ref="A19:H19"/>
  </mergeCells>
  <phoneticPr fontId="18" type="noConversion"/>
  <pageMargins left="0.43263888888888902" right="0.196527777777778" top="1" bottom="1" header="0.51180555555555596" footer="0.51180555555555596"/>
  <pageSetup paperSize="9" scale="75" orientation="landscape"/>
</worksheet>
</file>

<file path=xl/worksheets/sheet2.xml><?xml version="1.0" encoding="utf-8"?>
<worksheet xmlns="http://schemas.openxmlformats.org/spreadsheetml/2006/main" xmlns:r="http://schemas.openxmlformats.org/officeDocument/2006/relationships">
  <sheetPr>
    <pageSetUpPr fitToPage="1"/>
  </sheetPr>
  <dimension ref="A1:J33"/>
  <sheetViews>
    <sheetView tabSelected="1" zoomScale="70" zoomScaleNormal="70" workbookViewId="0">
      <selection activeCell="H26" sqref="H26"/>
    </sheetView>
  </sheetViews>
  <sheetFormatPr defaultRowHeight="14.25"/>
  <cols>
    <col min="1" max="1" width="7" style="1" customWidth="1"/>
    <col min="2" max="2" width="18.25" style="1" customWidth="1"/>
    <col min="3" max="3" width="17" style="1" customWidth="1"/>
    <col min="4" max="4" width="25.5" style="2" customWidth="1"/>
    <col min="5" max="5" width="11.75" style="2" customWidth="1"/>
    <col min="6" max="6" width="6.75" style="1" customWidth="1"/>
    <col min="7" max="7" width="19.125" style="2" customWidth="1"/>
    <col min="8" max="8" width="10.25" style="2" customWidth="1"/>
    <col min="9" max="9" width="11" style="2" customWidth="1"/>
    <col min="10" max="10" width="9.75" style="2" customWidth="1"/>
    <col min="11" max="16384" width="9" style="2"/>
  </cols>
  <sheetData>
    <row r="1" spans="1:10" ht="18.75">
      <c r="A1" s="3"/>
      <c r="B1" s="3"/>
      <c r="C1" s="3"/>
      <c r="D1" s="4"/>
      <c r="E1" s="4"/>
      <c r="G1" s="4"/>
      <c r="H1" s="4"/>
    </row>
    <row r="2" spans="1:10" s="29" customFormat="1" ht="20.25">
      <c r="A2" s="26" t="s">
        <v>282</v>
      </c>
      <c r="B2" s="26"/>
      <c r="C2" s="26"/>
      <c r="D2" s="27"/>
      <c r="E2" s="27"/>
      <c r="F2" s="28"/>
      <c r="G2" s="27"/>
      <c r="H2" s="27"/>
    </row>
    <row r="3" spans="1:10" ht="27">
      <c r="A3" s="35" t="s">
        <v>283</v>
      </c>
      <c r="B3" s="35"/>
      <c r="C3" s="35"/>
      <c r="D3" s="35"/>
      <c r="E3" s="35"/>
      <c r="F3" s="35"/>
      <c r="G3" s="35"/>
      <c r="H3" s="35"/>
      <c r="I3" s="35"/>
      <c r="J3" s="35"/>
    </row>
    <row r="4" spans="1:10" s="41" customFormat="1" ht="45.95" customHeight="1">
      <c r="A4" s="39" t="s">
        <v>66</v>
      </c>
      <c r="B4" s="39" t="s">
        <v>67</v>
      </c>
      <c r="C4" s="39" t="s">
        <v>68</v>
      </c>
      <c r="D4" s="39" t="s">
        <v>69</v>
      </c>
      <c r="E4" s="39" t="s">
        <v>70</v>
      </c>
      <c r="F4" s="40" t="s">
        <v>71</v>
      </c>
      <c r="G4" s="39" t="s">
        <v>72</v>
      </c>
      <c r="H4" s="36" t="s">
        <v>280</v>
      </c>
      <c r="I4" s="36" t="s">
        <v>284</v>
      </c>
      <c r="J4" s="36" t="s">
        <v>281</v>
      </c>
    </row>
    <row r="5" spans="1:10" s="45" customFormat="1" ht="111" customHeight="1">
      <c r="A5" s="42">
        <v>1</v>
      </c>
      <c r="B5" s="37" t="s">
        <v>73</v>
      </c>
      <c r="C5" s="37" t="s">
        <v>74</v>
      </c>
      <c r="D5" s="37" t="s">
        <v>75</v>
      </c>
      <c r="E5" s="37" t="s">
        <v>76</v>
      </c>
      <c r="F5" s="42" t="s">
        <v>14</v>
      </c>
      <c r="G5" s="37" t="s">
        <v>77</v>
      </c>
      <c r="H5" s="43">
        <v>1614</v>
      </c>
      <c r="I5" s="44">
        <f>H5*0.9</f>
        <v>1453</v>
      </c>
      <c r="J5" s="44">
        <f>H5*0.8</f>
        <v>1291</v>
      </c>
    </row>
    <row r="6" spans="1:10" s="45" customFormat="1" ht="81.75" customHeight="1">
      <c r="A6" s="42">
        <v>2</v>
      </c>
      <c r="B6" s="37" t="s">
        <v>78</v>
      </c>
      <c r="C6" s="37" t="s">
        <v>79</v>
      </c>
      <c r="D6" s="37"/>
      <c r="E6" s="37"/>
      <c r="F6" s="42" t="s">
        <v>14</v>
      </c>
      <c r="G6" s="37" t="s">
        <v>80</v>
      </c>
      <c r="H6" s="43">
        <f>H5*0.25</f>
        <v>404</v>
      </c>
      <c r="I6" s="44">
        <f t="shared" ref="I6:I32" si="0">H6*0.9</f>
        <v>364</v>
      </c>
      <c r="J6" s="44">
        <f t="shared" ref="J6:J29" si="1">H6*0.8</f>
        <v>323</v>
      </c>
    </row>
    <row r="7" spans="1:10" s="45" customFormat="1" ht="90" customHeight="1">
      <c r="A7" s="42">
        <v>3</v>
      </c>
      <c r="B7" s="37" t="s">
        <v>81</v>
      </c>
      <c r="C7" s="37" t="s">
        <v>82</v>
      </c>
      <c r="D7" s="37"/>
      <c r="E7" s="37"/>
      <c r="F7" s="42" t="s">
        <v>14</v>
      </c>
      <c r="G7" s="37" t="s">
        <v>83</v>
      </c>
      <c r="H7" s="43">
        <f>H5*0.65</f>
        <v>1049</v>
      </c>
      <c r="I7" s="44">
        <f t="shared" si="0"/>
        <v>944</v>
      </c>
      <c r="J7" s="44">
        <f t="shared" si="1"/>
        <v>839</v>
      </c>
    </row>
    <row r="8" spans="1:10" s="45" customFormat="1" ht="147.75" customHeight="1">
      <c r="A8" s="42">
        <v>4</v>
      </c>
      <c r="B8" s="37" t="s">
        <v>84</v>
      </c>
      <c r="C8" s="37" t="s">
        <v>85</v>
      </c>
      <c r="D8" s="37" t="s">
        <v>86</v>
      </c>
      <c r="E8" s="37" t="s">
        <v>76</v>
      </c>
      <c r="F8" s="42" t="s">
        <v>18</v>
      </c>
      <c r="G8" s="37" t="s">
        <v>87</v>
      </c>
      <c r="H8" s="43">
        <v>7684</v>
      </c>
      <c r="I8" s="44">
        <f t="shared" si="0"/>
        <v>6916</v>
      </c>
      <c r="J8" s="44">
        <f t="shared" si="1"/>
        <v>6147</v>
      </c>
    </row>
    <row r="9" spans="1:10" s="45" customFormat="1" ht="78.75" customHeight="1">
      <c r="A9" s="42">
        <v>5</v>
      </c>
      <c r="B9" s="37" t="s">
        <v>88</v>
      </c>
      <c r="C9" s="37" t="s">
        <v>89</v>
      </c>
      <c r="D9" s="37"/>
      <c r="E9" s="37"/>
      <c r="F9" s="42" t="s">
        <v>18</v>
      </c>
      <c r="G9" s="37" t="s">
        <v>80</v>
      </c>
      <c r="H9" s="43">
        <f>H8*0.25</f>
        <v>1921</v>
      </c>
      <c r="I9" s="44">
        <f t="shared" si="0"/>
        <v>1729</v>
      </c>
      <c r="J9" s="44">
        <f t="shared" si="1"/>
        <v>1537</v>
      </c>
    </row>
    <row r="10" spans="1:10" s="45" customFormat="1" ht="45" customHeight="1">
      <c r="A10" s="42">
        <v>6</v>
      </c>
      <c r="B10" s="37" t="s">
        <v>90</v>
      </c>
      <c r="C10" s="37" t="s">
        <v>91</v>
      </c>
      <c r="D10" s="37"/>
      <c r="E10" s="37"/>
      <c r="F10" s="42" t="s">
        <v>18</v>
      </c>
      <c r="G10" s="37" t="s">
        <v>92</v>
      </c>
      <c r="H10" s="46">
        <f>H8*0.6</f>
        <v>4610</v>
      </c>
      <c r="I10" s="44">
        <f t="shared" si="0"/>
        <v>4149</v>
      </c>
      <c r="J10" s="44">
        <f t="shared" si="1"/>
        <v>3688</v>
      </c>
    </row>
    <row r="11" spans="1:10" s="45" customFormat="1" ht="45" customHeight="1">
      <c r="A11" s="42">
        <v>7</v>
      </c>
      <c r="B11" s="37" t="s">
        <v>93</v>
      </c>
      <c r="C11" s="37" t="s">
        <v>94</v>
      </c>
      <c r="D11" s="37"/>
      <c r="E11" s="37"/>
      <c r="F11" s="42" t="s">
        <v>18</v>
      </c>
      <c r="G11" s="37" t="s">
        <v>95</v>
      </c>
      <c r="H11" s="46">
        <f>H8*0.45</f>
        <v>3458</v>
      </c>
      <c r="I11" s="44">
        <f t="shared" si="0"/>
        <v>3112</v>
      </c>
      <c r="J11" s="44">
        <f t="shared" si="1"/>
        <v>2766</v>
      </c>
    </row>
    <row r="12" spans="1:10" s="48" customFormat="1" ht="81" customHeight="1">
      <c r="A12" s="47">
        <v>8</v>
      </c>
      <c r="B12" s="38" t="s">
        <v>96</v>
      </c>
      <c r="C12" s="38" t="s">
        <v>97</v>
      </c>
      <c r="D12" s="38" t="s">
        <v>98</v>
      </c>
      <c r="E12" s="38" t="s">
        <v>99</v>
      </c>
      <c r="F12" s="47" t="s">
        <v>14</v>
      </c>
      <c r="G12" s="38" t="s">
        <v>100</v>
      </c>
      <c r="H12" s="43">
        <v>1206</v>
      </c>
      <c r="I12" s="44">
        <f t="shared" si="0"/>
        <v>1085</v>
      </c>
      <c r="J12" s="44">
        <f t="shared" si="1"/>
        <v>965</v>
      </c>
    </row>
    <row r="13" spans="1:10" s="45" customFormat="1" ht="54" customHeight="1">
      <c r="A13" s="42">
        <v>9</v>
      </c>
      <c r="B13" s="37" t="s">
        <v>101</v>
      </c>
      <c r="C13" s="37" t="s">
        <v>102</v>
      </c>
      <c r="D13" s="37"/>
      <c r="E13" s="37"/>
      <c r="F13" s="42" t="s">
        <v>14</v>
      </c>
      <c r="G13" s="37" t="s">
        <v>103</v>
      </c>
      <c r="H13" s="46">
        <f>H12*0.3</f>
        <v>362</v>
      </c>
      <c r="I13" s="44">
        <f t="shared" si="0"/>
        <v>326</v>
      </c>
      <c r="J13" s="44">
        <f t="shared" si="1"/>
        <v>290</v>
      </c>
    </row>
    <row r="14" spans="1:10" s="48" customFormat="1" ht="60" customHeight="1">
      <c r="A14" s="47">
        <v>10</v>
      </c>
      <c r="B14" s="38" t="s">
        <v>104</v>
      </c>
      <c r="C14" s="38" t="s">
        <v>105</v>
      </c>
      <c r="D14" s="38"/>
      <c r="E14" s="38"/>
      <c r="F14" s="47" t="s">
        <v>14</v>
      </c>
      <c r="G14" s="38" t="s">
        <v>106</v>
      </c>
      <c r="H14" s="53">
        <f>1206-H12*0.45</f>
        <v>663</v>
      </c>
      <c r="I14" s="54">
        <f>I12-I12*0.45</f>
        <v>597</v>
      </c>
      <c r="J14" s="54">
        <f>J12-J12*0.45</f>
        <v>531</v>
      </c>
    </row>
    <row r="15" spans="1:10" s="45" customFormat="1" ht="102.75" customHeight="1">
      <c r="A15" s="42">
        <v>11</v>
      </c>
      <c r="B15" s="37" t="s">
        <v>107</v>
      </c>
      <c r="C15" s="37" t="s">
        <v>108</v>
      </c>
      <c r="D15" s="37" t="s">
        <v>109</v>
      </c>
      <c r="E15" s="37" t="s">
        <v>110</v>
      </c>
      <c r="F15" s="42" t="s">
        <v>14</v>
      </c>
      <c r="G15" s="37" t="s">
        <v>100</v>
      </c>
      <c r="H15" s="43">
        <v>1209</v>
      </c>
      <c r="I15" s="44">
        <f t="shared" si="0"/>
        <v>1088</v>
      </c>
      <c r="J15" s="44">
        <f t="shared" si="1"/>
        <v>967</v>
      </c>
    </row>
    <row r="16" spans="1:10" s="45" customFormat="1" ht="60.95" customHeight="1">
      <c r="A16" s="42">
        <v>12</v>
      </c>
      <c r="B16" s="37" t="s">
        <v>111</v>
      </c>
      <c r="C16" s="37" t="s">
        <v>112</v>
      </c>
      <c r="D16" s="37"/>
      <c r="E16" s="37"/>
      <c r="F16" s="42" t="s">
        <v>14</v>
      </c>
      <c r="G16" s="37" t="s">
        <v>103</v>
      </c>
      <c r="H16" s="46">
        <f>H15*0.3</f>
        <v>363</v>
      </c>
      <c r="I16" s="44">
        <f t="shared" si="0"/>
        <v>327</v>
      </c>
      <c r="J16" s="44">
        <f t="shared" si="1"/>
        <v>290</v>
      </c>
    </row>
    <row r="17" spans="1:10" s="48" customFormat="1" ht="60.95" customHeight="1">
      <c r="A17" s="47">
        <v>13</v>
      </c>
      <c r="B17" s="38" t="s">
        <v>113</v>
      </c>
      <c r="C17" s="38" t="s">
        <v>114</v>
      </c>
      <c r="D17" s="38"/>
      <c r="E17" s="38"/>
      <c r="F17" s="47" t="s">
        <v>14</v>
      </c>
      <c r="G17" s="38" t="s">
        <v>115</v>
      </c>
      <c r="H17" s="53">
        <f>H15*0.5</f>
        <v>605</v>
      </c>
      <c r="I17" s="54">
        <f t="shared" si="0"/>
        <v>545</v>
      </c>
      <c r="J17" s="54">
        <f t="shared" si="1"/>
        <v>484</v>
      </c>
    </row>
    <row r="18" spans="1:10" s="45" customFormat="1" ht="105" customHeight="1">
      <c r="A18" s="42">
        <v>14</v>
      </c>
      <c r="B18" s="37" t="s">
        <v>116</v>
      </c>
      <c r="C18" s="37" t="s">
        <v>117</v>
      </c>
      <c r="D18" s="37" t="s">
        <v>118</v>
      </c>
      <c r="E18" s="37" t="s">
        <v>110</v>
      </c>
      <c r="F18" s="42" t="s">
        <v>30</v>
      </c>
      <c r="G18" s="37" t="s">
        <v>119</v>
      </c>
      <c r="H18" s="43">
        <v>7384</v>
      </c>
      <c r="I18" s="44">
        <f t="shared" si="0"/>
        <v>6646</v>
      </c>
      <c r="J18" s="44">
        <f t="shared" si="1"/>
        <v>5907</v>
      </c>
    </row>
    <row r="19" spans="1:10" s="45" customFormat="1" ht="65.099999999999994" customHeight="1">
      <c r="A19" s="42">
        <v>15</v>
      </c>
      <c r="B19" s="37" t="s">
        <v>120</v>
      </c>
      <c r="C19" s="37" t="s">
        <v>121</v>
      </c>
      <c r="D19" s="37"/>
      <c r="E19" s="37"/>
      <c r="F19" s="42" t="s">
        <v>30</v>
      </c>
      <c r="G19" s="49" t="s">
        <v>80</v>
      </c>
      <c r="H19" s="46">
        <f>H18*0.25</f>
        <v>1846</v>
      </c>
      <c r="I19" s="44">
        <f t="shared" si="0"/>
        <v>1661</v>
      </c>
      <c r="J19" s="44">
        <f t="shared" si="1"/>
        <v>1477</v>
      </c>
    </row>
    <row r="20" spans="1:10" s="45" customFormat="1" ht="96.75" customHeight="1">
      <c r="A20" s="42">
        <v>16</v>
      </c>
      <c r="B20" s="37" t="s">
        <v>122</v>
      </c>
      <c r="C20" s="37" t="s">
        <v>31</v>
      </c>
      <c r="D20" s="37" t="s">
        <v>123</v>
      </c>
      <c r="E20" s="37" t="s">
        <v>110</v>
      </c>
      <c r="F20" s="42" t="s">
        <v>30</v>
      </c>
      <c r="G20" s="37" t="s">
        <v>119</v>
      </c>
      <c r="H20" s="46">
        <v>3852</v>
      </c>
      <c r="I20" s="44">
        <f t="shared" si="0"/>
        <v>3467</v>
      </c>
      <c r="J20" s="44">
        <f t="shared" si="1"/>
        <v>3082</v>
      </c>
    </row>
    <row r="21" spans="1:10" s="45" customFormat="1" ht="51.95" customHeight="1">
      <c r="A21" s="42">
        <v>17</v>
      </c>
      <c r="B21" s="37" t="s">
        <v>124</v>
      </c>
      <c r="C21" s="37" t="s">
        <v>125</v>
      </c>
      <c r="D21" s="37"/>
      <c r="E21" s="37"/>
      <c r="F21" s="42" t="s">
        <v>30</v>
      </c>
      <c r="G21" s="37" t="s">
        <v>80</v>
      </c>
      <c r="H21" s="46">
        <f>H20*0.25</f>
        <v>963</v>
      </c>
      <c r="I21" s="44">
        <f t="shared" si="0"/>
        <v>867</v>
      </c>
      <c r="J21" s="44">
        <f t="shared" si="1"/>
        <v>770</v>
      </c>
    </row>
    <row r="22" spans="1:10" s="45" customFormat="1" ht="102" customHeight="1">
      <c r="A22" s="42">
        <v>18</v>
      </c>
      <c r="B22" s="37" t="s">
        <v>126</v>
      </c>
      <c r="C22" s="37" t="s">
        <v>127</v>
      </c>
      <c r="D22" s="37" t="s">
        <v>128</v>
      </c>
      <c r="E22" s="37" t="s">
        <v>129</v>
      </c>
      <c r="F22" s="42" t="s">
        <v>14</v>
      </c>
      <c r="G22" s="37"/>
      <c r="H22" s="43">
        <v>967</v>
      </c>
      <c r="I22" s="44">
        <f t="shared" si="0"/>
        <v>870</v>
      </c>
      <c r="J22" s="44">
        <f t="shared" si="1"/>
        <v>774</v>
      </c>
    </row>
    <row r="23" spans="1:10" s="45" customFormat="1" ht="128.25" customHeight="1">
      <c r="A23" s="42">
        <v>19</v>
      </c>
      <c r="B23" s="37" t="s">
        <v>130</v>
      </c>
      <c r="C23" s="37" t="s">
        <v>131</v>
      </c>
      <c r="D23" s="37" t="s">
        <v>132</v>
      </c>
      <c r="E23" s="37" t="s">
        <v>133</v>
      </c>
      <c r="F23" s="42" t="s">
        <v>14</v>
      </c>
      <c r="G23" s="37"/>
      <c r="H23" s="43">
        <v>1569</v>
      </c>
      <c r="I23" s="44">
        <f t="shared" si="0"/>
        <v>1412</v>
      </c>
      <c r="J23" s="44">
        <f t="shared" si="1"/>
        <v>1255</v>
      </c>
    </row>
    <row r="24" spans="1:10" s="45" customFormat="1" ht="138" customHeight="1">
      <c r="A24" s="42">
        <v>20</v>
      </c>
      <c r="B24" s="37" t="s">
        <v>134</v>
      </c>
      <c r="C24" s="37" t="s">
        <v>135</v>
      </c>
      <c r="D24" s="37" t="s">
        <v>136</v>
      </c>
      <c r="E24" s="37" t="s">
        <v>137</v>
      </c>
      <c r="F24" s="42" t="s">
        <v>14</v>
      </c>
      <c r="G24" s="37" t="s">
        <v>138</v>
      </c>
      <c r="H24" s="43">
        <v>2464</v>
      </c>
      <c r="I24" s="44">
        <f t="shared" si="0"/>
        <v>2218</v>
      </c>
      <c r="J24" s="44">
        <f t="shared" si="1"/>
        <v>1971</v>
      </c>
    </row>
    <row r="25" spans="1:10" s="45" customFormat="1" ht="53.1" customHeight="1">
      <c r="A25" s="42">
        <v>21</v>
      </c>
      <c r="B25" s="37" t="s">
        <v>139</v>
      </c>
      <c r="C25" s="37" t="s">
        <v>140</v>
      </c>
      <c r="D25" s="37"/>
      <c r="E25" s="37"/>
      <c r="F25" s="42" t="s">
        <v>14</v>
      </c>
      <c r="G25" s="37" t="s">
        <v>103</v>
      </c>
      <c r="H25" s="46">
        <f>H24*0.3</f>
        <v>739</v>
      </c>
      <c r="I25" s="44">
        <f t="shared" si="0"/>
        <v>665</v>
      </c>
      <c r="J25" s="44">
        <f t="shared" si="1"/>
        <v>591</v>
      </c>
    </row>
    <row r="26" spans="1:10" s="45" customFormat="1" ht="42.75">
      <c r="A26" s="42">
        <v>22</v>
      </c>
      <c r="B26" s="37" t="s">
        <v>141</v>
      </c>
      <c r="C26" s="37" t="s">
        <v>142</v>
      </c>
      <c r="D26" s="37"/>
      <c r="E26" s="37"/>
      <c r="F26" s="42" t="s">
        <v>14</v>
      </c>
      <c r="G26" s="37" t="s">
        <v>143</v>
      </c>
      <c r="H26" s="46">
        <f>H24*0.4</f>
        <v>986</v>
      </c>
      <c r="I26" s="44">
        <f t="shared" si="0"/>
        <v>887</v>
      </c>
      <c r="J26" s="44">
        <f t="shared" si="1"/>
        <v>789</v>
      </c>
    </row>
    <row r="27" spans="1:10" s="45" customFormat="1" ht="96" customHeight="1">
      <c r="A27" s="42">
        <v>23</v>
      </c>
      <c r="B27" s="37" t="s">
        <v>144</v>
      </c>
      <c r="C27" s="37" t="s">
        <v>45</v>
      </c>
      <c r="D27" s="37" t="s">
        <v>145</v>
      </c>
      <c r="E27" s="37" t="s">
        <v>146</v>
      </c>
      <c r="F27" s="42" t="s">
        <v>14</v>
      </c>
      <c r="G27" s="37"/>
      <c r="H27" s="43">
        <v>1256</v>
      </c>
      <c r="I27" s="44">
        <f t="shared" si="0"/>
        <v>1130</v>
      </c>
      <c r="J27" s="44">
        <f t="shared" si="1"/>
        <v>1005</v>
      </c>
    </row>
    <row r="28" spans="1:10" s="45" customFormat="1" ht="57" customHeight="1">
      <c r="A28" s="42">
        <v>24</v>
      </c>
      <c r="B28" s="37" t="s">
        <v>147</v>
      </c>
      <c r="C28" s="37" t="s">
        <v>48</v>
      </c>
      <c r="D28" s="37" t="s">
        <v>148</v>
      </c>
      <c r="E28" s="37" t="s">
        <v>149</v>
      </c>
      <c r="F28" s="42" t="s">
        <v>14</v>
      </c>
      <c r="G28" s="37"/>
      <c r="H28" s="43">
        <v>908</v>
      </c>
      <c r="I28" s="44">
        <f t="shared" si="0"/>
        <v>817</v>
      </c>
      <c r="J28" s="44">
        <f t="shared" si="1"/>
        <v>726</v>
      </c>
    </row>
    <row r="29" spans="1:10" s="45" customFormat="1" ht="140.25" customHeight="1">
      <c r="A29" s="42">
        <v>25</v>
      </c>
      <c r="B29" s="37" t="s">
        <v>150</v>
      </c>
      <c r="C29" s="37" t="s">
        <v>51</v>
      </c>
      <c r="D29" s="37" t="s">
        <v>151</v>
      </c>
      <c r="E29" s="37" t="s">
        <v>152</v>
      </c>
      <c r="F29" s="42" t="s">
        <v>14</v>
      </c>
      <c r="G29" s="37"/>
      <c r="H29" s="43">
        <v>710</v>
      </c>
      <c r="I29" s="44">
        <f t="shared" si="0"/>
        <v>639</v>
      </c>
      <c r="J29" s="44">
        <f t="shared" si="1"/>
        <v>568</v>
      </c>
    </row>
    <row r="30" spans="1:10" s="45" customFormat="1" ht="134.25" customHeight="1">
      <c r="A30" s="42">
        <v>26</v>
      </c>
      <c r="B30" s="37" t="s">
        <v>153</v>
      </c>
      <c r="C30" s="37" t="s">
        <v>154</v>
      </c>
      <c r="D30" s="37" t="s">
        <v>155</v>
      </c>
      <c r="E30" s="37"/>
      <c r="F30" s="42" t="s">
        <v>18</v>
      </c>
      <c r="G30" s="37"/>
      <c r="H30" s="43">
        <v>211</v>
      </c>
      <c r="I30" s="44">
        <f t="shared" si="0"/>
        <v>190</v>
      </c>
      <c r="J30" s="44">
        <v>190</v>
      </c>
    </row>
    <row r="31" spans="1:10" s="45" customFormat="1" ht="78" customHeight="1">
      <c r="A31" s="42">
        <v>27</v>
      </c>
      <c r="B31" s="37" t="s">
        <v>156</v>
      </c>
      <c r="C31" s="37" t="s">
        <v>157</v>
      </c>
      <c r="D31" s="37" t="s">
        <v>158</v>
      </c>
      <c r="E31" s="37"/>
      <c r="F31" s="42" t="s">
        <v>30</v>
      </c>
      <c r="G31" s="37"/>
      <c r="H31" s="43">
        <v>465</v>
      </c>
      <c r="I31" s="44">
        <f t="shared" si="0"/>
        <v>419</v>
      </c>
      <c r="J31" s="44">
        <v>419</v>
      </c>
    </row>
    <row r="32" spans="1:10" s="45" customFormat="1" ht="99" customHeight="1">
      <c r="A32" s="42">
        <v>28</v>
      </c>
      <c r="B32" s="37" t="s">
        <v>159</v>
      </c>
      <c r="C32" s="37" t="s">
        <v>160</v>
      </c>
      <c r="D32" s="37" t="s">
        <v>161</v>
      </c>
      <c r="E32" s="37"/>
      <c r="F32" s="42" t="s">
        <v>30</v>
      </c>
      <c r="G32" s="37"/>
      <c r="H32" s="43">
        <v>1174</v>
      </c>
      <c r="I32" s="44">
        <f t="shared" si="0"/>
        <v>1057</v>
      </c>
      <c r="J32" s="44">
        <v>1057</v>
      </c>
    </row>
    <row r="33" spans="1:10" s="52" customFormat="1" ht="272.10000000000002" customHeight="1">
      <c r="A33" s="50" t="s">
        <v>162</v>
      </c>
      <c r="B33" s="51"/>
      <c r="C33" s="51"/>
      <c r="D33" s="51"/>
      <c r="E33" s="51"/>
      <c r="F33" s="51"/>
      <c r="G33" s="51"/>
      <c r="H33" s="51"/>
      <c r="I33" s="51"/>
      <c r="J33" s="51"/>
    </row>
  </sheetData>
  <autoFilter ref="A1:G33">
    <extLst/>
  </autoFilter>
  <dataConsolidate/>
  <mergeCells count="2">
    <mergeCell ref="A3:J3"/>
    <mergeCell ref="A33:J33"/>
  </mergeCells>
  <phoneticPr fontId="18" type="noConversion"/>
  <pageMargins left="0.55118110236220474" right="0.59055118110236227" top="0.6692913385826772" bottom="0.70866141732283472" header="0.43307086614173229" footer="0.51181102362204722"/>
  <pageSetup paperSize="9" scale="92" fitToHeight="0" orientation="landscape"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dimension ref="A1:A117"/>
  <sheetViews>
    <sheetView topLeftCell="A28" workbookViewId="0">
      <selection activeCell="M6" sqref="M6"/>
    </sheetView>
  </sheetViews>
  <sheetFormatPr defaultColWidth="9" defaultRowHeight="14.25"/>
  <cols>
    <col min="1" max="1" width="22.875" customWidth="1"/>
  </cols>
  <sheetData>
    <row r="1" spans="1:1">
      <c r="A1" t="s">
        <v>163</v>
      </c>
    </row>
    <row r="2" spans="1:1">
      <c r="A2" t="s">
        <v>164</v>
      </c>
    </row>
    <row r="3" spans="1:1">
      <c r="A3" t="s">
        <v>165</v>
      </c>
    </row>
    <row r="4" spans="1:1">
      <c r="A4" t="s">
        <v>166</v>
      </c>
    </row>
    <row r="5" spans="1:1">
      <c r="A5" t="s">
        <v>167</v>
      </c>
    </row>
    <row r="6" spans="1:1">
      <c r="A6" t="s">
        <v>168</v>
      </c>
    </row>
    <row r="7" spans="1:1">
      <c r="A7" t="s">
        <v>169</v>
      </c>
    </row>
    <row r="8" spans="1:1">
      <c r="A8" t="s">
        <v>170</v>
      </c>
    </row>
    <row r="9" spans="1:1">
      <c r="A9" t="s">
        <v>171</v>
      </c>
    </row>
    <row r="10" spans="1:1">
      <c r="A10" t="s">
        <v>172</v>
      </c>
    </row>
    <row r="11" spans="1:1">
      <c r="A11" t="s">
        <v>173</v>
      </c>
    </row>
    <row r="12" spans="1:1">
      <c r="A12" t="s">
        <v>174</v>
      </c>
    </row>
    <row r="13" spans="1:1">
      <c r="A13" t="s">
        <v>175</v>
      </c>
    </row>
    <row r="14" spans="1:1">
      <c r="A14" t="s">
        <v>176</v>
      </c>
    </row>
    <row r="15" spans="1:1">
      <c r="A15" t="s">
        <v>177</v>
      </c>
    </row>
    <row r="16" spans="1:1">
      <c r="A16" t="s">
        <v>178</v>
      </c>
    </row>
    <row r="17" spans="1:1">
      <c r="A17" t="s">
        <v>179</v>
      </c>
    </row>
    <row r="18" spans="1:1">
      <c r="A18" t="s">
        <v>180</v>
      </c>
    </row>
    <row r="19" spans="1:1">
      <c r="A19" t="s">
        <v>181</v>
      </c>
    </row>
    <row r="20" spans="1:1">
      <c r="A20" t="s">
        <v>182</v>
      </c>
    </row>
    <row r="21" spans="1:1">
      <c r="A21" t="s">
        <v>183</v>
      </c>
    </row>
    <row r="22" spans="1:1">
      <c r="A22" t="s">
        <v>184</v>
      </c>
    </row>
    <row r="23" spans="1:1">
      <c r="A23" t="s">
        <v>185</v>
      </c>
    </row>
    <row r="24" spans="1:1">
      <c r="A24" t="s">
        <v>186</v>
      </c>
    </row>
    <row r="25" spans="1:1">
      <c r="A25" t="s">
        <v>187</v>
      </c>
    </row>
    <row r="26" spans="1:1">
      <c r="A26" t="s">
        <v>188</v>
      </c>
    </row>
    <row r="27" spans="1:1">
      <c r="A27" t="s">
        <v>189</v>
      </c>
    </row>
    <row r="28" spans="1:1">
      <c r="A28" t="s">
        <v>190</v>
      </c>
    </row>
    <row r="29" spans="1:1">
      <c r="A29" t="s">
        <v>191</v>
      </c>
    </row>
    <row r="30" spans="1:1">
      <c r="A30" t="s">
        <v>192</v>
      </c>
    </row>
    <row r="31" spans="1:1">
      <c r="A31" t="s">
        <v>193</v>
      </c>
    </row>
    <row r="32" spans="1:1">
      <c r="A32" t="s">
        <v>194</v>
      </c>
    </row>
    <row r="33" spans="1:1">
      <c r="A33" t="s">
        <v>195</v>
      </c>
    </row>
    <row r="34" spans="1:1">
      <c r="A34" t="s">
        <v>196</v>
      </c>
    </row>
    <row r="35" spans="1:1">
      <c r="A35" t="s">
        <v>197</v>
      </c>
    </row>
    <row r="36" spans="1:1">
      <c r="A36" t="s">
        <v>198</v>
      </c>
    </row>
    <row r="37" spans="1:1">
      <c r="A37" t="s">
        <v>199</v>
      </c>
    </row>
    <row r="38" spans="1:1">
      <c r="A38" t="s">
        <v>200</v>
      </c>
    </row>
    <row r="39" spans="1:1">
      <c r="A39" t="s">
        <v>201</v>
      </c>
    </row>
    <row r="40" spans="1:1">
      <c r="A40" t="s">
        <v>202</v>
      </c>
    </row>
    <row r="41" spans="1:1">
      <c r="A41" t="s">
        <v>203</v>
      </c>
    </row>
    <row r="42" spans="1:1">
      <c r="A42" t="s">
        <v>204</v>
      </c>
    </row>
    <row r="43" spans="1:1">
      <c r="A43" t="s">
        <v>205</v>
      </c>
    </row>
    <row r="44" spans="1:1">
      <c r="A44" t="s">
        <v>206</v>
      </c>
    </row>
    <row r="45" spans="1:1">
      <c r="A45" t="s">
        <v>207</v>
      </c>
    </row>
    <row r="46" spans="1:1">
      <c r="A46" t="s">
        <v>208</v>
      </c>
    </row>
    <row r="47" spans="1:1">
      <c r="A47" t="s">
        <v>209</v>
      </c>
    </row>
    <row r="48" spans="1:1">
      <c r="A48" t="s">
        <v>210</v>
      </c>
    </row>
    <row r="49" spans="1:1">
      <c r="A49" t="s">
        <v>211</v>
      </c>
    </row>
    <row r="50" spans="1:1">
      <c r="A50" t="s">
        <v>212</v>
      </c>
    </row>
    <row r="51" spans="1:1">
      <c r="A51" t="s">
        <v>213</v>
      </c>
    </row>
    <row r="52" spans="1:1">
      <c r="A52" t="s">
        <v>214</v>
      </c>
    </row>
    <row r="53" spans="1:1">
      <c r="A53" t="s">
        <v>215</v>
      </c>
    </row>
    <row r="54" spans="1:1">
      <c r="A54" t="s">
        <v>216</v>
      </c>
    </row>
    <row r="55" spans="1:1">
      <c r="A55" t="s">
        <v>217</v>
      </c>
    </row>
    <row r="56" spans="1:1">
      <c r="A56" t="s">
        <v>218</v>
      </c>
    </row>
    <row r="57" spans="1:1">
      <c r="A57" t="s">
        <v>219</v>
      </c>
    </row>
    <row r="58" spans="1:1">
      <c r="A58" t="s">
        <v>220</v>
      </c>
    </row>
    <row r="59" spans="1:1">
      <c r="A59" t="s">
        <v>221</v>
      </c>
    </row>
    <row r="60" spans="1:1">
      <c r="A60" t="s">
        <v>222</v>
      </c>
    </row>
    <row r="61" spans="1:1">
      <c r="A61" t="s">
        <v>223</v>
      </c>
    </row>
    <row r="62" spans="1:1">
      <c r="A62" t="s">
        <v>224</v>
      </c>
    </row>
    <row r="63" spans="1:1">
      <c r="A63" t="s">
        <v>225</v>
      </c>
    </row>
    <row r="64" spans="1:1">
      <c r="A64" t="s">
        <v>226</v>
      </c>
    </row>
    <row r="65" spans="1:1">
      <c r="A65" t="s">
        <v>227</v>
      </c>
    </row>
    <row r="66" spans="1:1">
      <c r="A66" t="s">
        <v>228</v>
      </c>
    </row>
    <row r="67" spans="1:1">
      <c r="A67" t="s">
        <v>229</v>
      </c>
    </row>
    <row r="68" spans="1:1">
      <c r="A68" t="s">
        <v>230</v>
      </c>
    </row>
    <row r="69" spans="1:1">
      <c r="A69" t="s">
        <v>231</v>
      </c>
    </row>
    <row r="70" spans="1:1">
      <c r="A70" t="s">
        <v>232</v>
      </c>
    </row>
    <row r="71" spans="1:1">
      <c r="A71" t="s">
        <v>233</v>
      </c>
    </row>
    <row r="72" spans="1:1">
      <c r="A72" t="s">
        <v>234</v>
      </c>
    </row>
    <row r="73" spans="1:1">
      <c r="A73" t="s">
        <v>235</v>
      </c>
    </row>
    <row r="74" spans="1:1">
      <c r="A74" t="s">
        <v>236</v>
      </c>
    </row>
    <row r="75" spans="1:1">
      <c r="A75" t="s">
        <v>237</v>
      </c>
    </row>
    <row r="76" spans="1:1">
      <c r="A76" t="s">
        <v>238</v>
      </c>
    </row>
    <row r="77" spans="1:1">
      <c r="A77" t="s">
        <v>239</v>
      </c>
    </row>
    <row r="78" spans="1:1">
      <c r="A78" t="s">
        <v>240</v>
      </c>
    </row>
    <row r="79" spans="1:1">
      <c r="A79" t="s">
        <v>241</v>
      </c>
    </row>
    <row r="80" spans="1:1">
      <c r="A80" t="s">
        <v>242</v>
      </c>
    </row>
    <row r="81" spans="1:1">
      <c r="A81" t="s">
        <v>243</v>
      </c>
    </row>
    <row r="82" spans="1:1">
      <c r="A82" t="s">
        <v>244</v>
      </c>
    </row>
    <row r="83" spans="1:1">
      <c r="A83" t="s">
        <v>245</v>
      </c>
    </row>
    <row r="84" spans="1:1">
      <c r="A84" t="s">
        <v>246</v>
      </c>
    </row>
    <row r="85" spans="1:1">
      <c r="A85" t="s">
        <v>247</v>
      </c>
    </row>
    <row r="86" spans="1:1">
      <c r="A86" t="s">
        <v>248</v>
      </c>
    </row>
    <row r="87" spans="1:1">
      <c r="A87" t="s">
        <v>249</v>
      </c>
    </row>
    <row r="88" spans="1:1">
      <c r="A88" t="s">
        <v>250</v>
      </c>
    </row>
    <row r="89" spans="1:1">
      <c r="A89" t="s">
        <v>251</v>
      </c>
    </row>
    <row r="90" spans="1:1">
      <c r="A90" t="s">
        <v>252</v>
      </c>
    </row>
    <row r="91" spans="1:1">
      <c r="A91" t="s">
        <v>253</v>
      </c>
    </row>
    <row r="92" spans="1:1">
      <c r="A92" t="s">
        <v>254</v>
      </c>
    </row>
    <row r="93" spans="1:1">
      <c r="A93" t="s">
        <v>255</v>
      </c>
    </row>
    <row r="94" spans="1:1">
      <c r="A94" t="s">
        <v>256</v>
      </c>
    </row>
    <row r="95" spans="1:1">
      <c r="A95" t="s">
        <v>257</v>
      </c>
    </row>
    <row r="96" spans="1:1">
      <c r="A96" t="s">
        <v>258</v>
      </c>
    </row>
    <row r="97" spans="1:1">
      <c r="A97" t="s">
        <v>259</v>
      </c>
    </row>
    <row r="98" spans="1:1">
      <c r="A98" t="s">
        <v>260</v>
      </c>
    </row>
    <row r="99" spans="1:1">
      <c r="A99" t="s">
        <v>261</v>
      </c>
    </row>
    <row r="100" spans="1:1">
      <c r="A100" t="s">
        <v>262</v>
      </c>
    </row>
    <row r="101" spans="1:1">
      <c r="A101" t="s">
        <v>263</v>
      </c>
    </row>
    <row r="102" spans="1:1">
      <c r="A102" t="s">
        <v>264</v>
      </c>
    </row>
    <row r="103" spans="1:1">
      <c r="A103" t="s">
        <v>265</v>
      </c>
    </row>
    <row r="104" spans="1:1">
      <c r="A104" t="s">
        <v>266</v>
      </c>
    </row>
    <row r="105" spans="1:1">
      <c r="A105" t="s">
        <v>267</v>
      </c>
    </row>
    <row r="106" spans="1:1">
      <c r="A106" t="s">
        <v>268</v>
      </c>
    </row>
    <row r="107" spans="1:1">
      <c r="A107" t="s">
        <v>269</v>
      </c>
    </row>
    <row r="108" spans="1:1">
      <c r="A108" t="s">
        <v>270</v>
      </c>
    </row>
    <row r="109" spans="1:1">
      <c r="A109" t="s">
        <v>271</v>
      </c>
    </row>
    <row r="110" spans="1:1">
      <c r="A110" t="s">
        <v>272</v>
      </c>
    </row>
    <row r="111" spans="1:1">
      <c r="A111" t="s">
        <v>273</v>
      </c>
    </row>
    <row r="112" spans="1:1">
      <c r="A112" t="s">
        <v>274</v>
      </c>
    </row>
    <row r="113" spans="1:1">
      <c r="A113" t="s">
        <v>275</v>
      </c>
    </row>
    <row r="114" spans="1:1">
      <c r="A114" t="s">
        <v>276</v>
      </c>
    </row>
    <row r="115" spans="1:1">
      <c r="A115" t="s">
        <v>277</v>
      </c>
    </row>
    <row r="116" spans="1:1">
      <c r="A116" t="s">
        <v>278</v>
      </c>
    </row>
    <row r="117" spans="1:1">
      <c r="A117" t="s">
        <v>279</v>
      </c>
    </row>
  </sheetData>
  <phoneticPr fontId="1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国家征求意见版-220825</vt:lpstr>
      <vt:lpstr>28项</vt:lpstr>
      <vt:lpstr>Sheet1</vt:lpstr>
      <vt:lpstr>'28项'!Print_Area</vt:lpstr>
      <vt:lpstr>'28项'!Print_Titles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jyfolder</dc:creator>
  <cp:lastModifiedBy>Admin</cp:lastModifiedBy>
  <cp:lastPrinted>2023-03-15T03:16:59Z</cp:lastPrinted>
  <dcterms:created xsi:type="dcterms:W3CDTF">2022-04-20T05:34:00Z</dcterms:created>
  <dcterms:modified xsi:type="dcterms:W3CDTF">2023-03-15T03:17:02Z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commondata">
    <vt:lpwstr>eyJoZGlkIjoiNTQzN2ZhZTlkZTBjYjFkODFlODlmNzE1NTk3MWViYjIifQ==</vt:lpwstr>
  </property>
  <property fmtid="{D5CDD505-2E9C-101B-9397-08002B2CF9AE}" pid="4" name="ICV">
    <vt:lpwstr>7D54CA2AD8304CFE9F2600AAD73A4EEF</vt:lpwstr>
  </property>
</Properties>
</file>